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defaultThemeVersion="166925"/>
  <mc:AlternateContent xmlns:mc="http://schemas.openxmlformats.org/markup-compatibility/2006">
    <mc:Choice Requires="x15">
      <x15ac:absPath xmlns:x15ac="http://schemas.microsoft.com/office/spreadsheetml/2010/11/ac" url="https://nailtlt.sharepoint.com/sites/NAI_saugykla/Bendrai naudojami dokumentai/00_Administracija/1_Planai ir ataskaitos/"/>
    </mc:Choice>
  </mc:AlternateContent>
  <xr:revisionPtr revIDLastSave="0" documentId="8_{C203848D-AA93-4AF8-93A0-4EEA095922B1}" xr6:coauthVersionLast="47" xr6:coauthVersionMax="47" xr10:uidLastSave="{00000000-0000-0000-0000-000000000000}"/>
  <bookViews>
    <workbookView xWindow="-110" yWindow="-110" windowWidth="19420" windowHeight="11500" tabRatio="847" firstSheet="7" activeTab="7" xr2:uid="{00000000-000D-0000-FFFF-FFFF00000000}"/>
  </bookViews>
  <sheets>
    <sheet name="Scenos menai" sheetId="2" r:id="rId1"/>
    <sheet name="Muziejai" sheetId="22" r:id="rId2"/>
    <sheet name="Apskričių bibliotekos" sheetId="18" r:id="rId3"/>
    <sheet name="LAB" sheetId="26" r:id="rId4"/>
    <sheet name="LNB" sheetId="27" r:id="rId5"/>
    <sheet name="ŠMC" sheetId="23" r:id="rId6"/>
    <sheet name="Direkcijos" sheetId="24" r:id="rId7"/>
    <sheet name="KITOS įstaigos" sheetId="25" r:id="rId8"/>
  </sheets>
  <definedNames>
    <definedName name="_xlnm.Print_Area" localSheetId="2">'Apskričių bibliotekos'!$A$1:$J$120</definedName>
    <definedName name="_xlnm.Print_Area" localSheetId="6">Direkcijos!$A$1:$J$148</definedName>
    <definedName name="_xlnm.Print_Area" localSheetId="7">'KITOS įstaigos'!$A$1:$J$87</definedName>
    <definedName name="_xlnm.Print_Area" localSheetId="3">LAB!$A$1:$J$120</definedName>
    <definedName name="_xlnm.Print_Area" localSheetId="4">LNB!$A$1:$J$127</definedName>
    <definedName name="_xlnm.Print_Area" localSheetId="1">Muziejai!$A$1:$J$153</definedName>
    <definedName name="_xlnm.Print_Area" localSheetId="5">ŠMC!$A$1:$J$113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2" i="25" l="1"/>
  <c r="E31" i="25"/>
  <c r="E30" i="25"/>
  <c r="E29" i="25"/>
  <c r="E28" i="25"/>
  <c r="D90" i="2" l="1"/>
  <c r="D115" i="24"/>
  <c r="D80" i="23"/>
  <c r="D96" i="27"/>
  <c r="D122" i="22"/>
  <c r="I36" i="25"/>
  <c r="I51" i="27"/>
  <c r="I19" i="26"/>
  <c r="I52" i="18"/>
  <c r="I122" i="22"/>
  <c r="I88" i="22"/>
  <c r="I41" i="2"/>
  <c r="I57" i="2"/>
  <c r="D115" i="2"/>
  <c r="D37" i="25"/>
  <c r="I115" i="24"/>
  <c r="E115" i="24" s="1"/>
  <c r="I71" i="2"/>
  <c r="D83" i="25"/>
  <c r="E83" i="25" s="1"/>
  <c r="I54" i="25"/>
  <c r="D144" i="24"/>
  <c r="E144" i="24" s="1"/>
  <c r="D109" i="23"/>
  <c r="E109" i="23" s="1"/>
  <c r="I80" i="23"/>
  <c r="D125" i="27"/>
  <c r="E125" i="27" s="1"/>
  <c r="I96" i="27"/>
  <c r="D116" i="26"/>
  <c r="E116" i="26" s="1"/>
  <c r="I87" i="26"/>
  <c r="D54" i="25" l="1"/>
  <c r="E54" i="25" s="1"/>
  <c r="D87" i="26"/>
  <c r="E87" i="26" s="1"/>
  <c r="E80" i="23"/>
  <c r="E96" i="27"/>
  <c r="D121" i="18"/>
  <c r="E121" i="18" s="1"/>
  <c r="I92" i="18"/>
  <c r="D151" i="22"/>
  <c r="E151" i="22" s="1"/>
  <c r="E111" i="2"/>
  <c r="E115" i="2"/>
  <c r="E122" i="22"/>
  <c r="D119" i="2"/>
  <c r="E119" i="2" s="1"/>
  <c r="I90" i="2"/>
  <c r="D18" i="18"/>
  <c r="D86" i="22"/>
  <c r="E86" i="22" s="1"/>
  <c r="E40" i="2"/>
  <c r="D18" i="2"/>
  <c r="D62" i="24"/>
  <c r="D65" i="24" s="1"/>
  <c r="E65" i="24" s="1"/>
  <c r="D64" i="24"/>
  <c r="E64" i="24" s="1"/>
  <c r="D140" i="24"/>
  <c r="E140" i="24" s="1"/>
  <c r="D136" i="24"/>
  <c r="E136" i="24" s="1"/>
  <c r="I133" i="24"/>
  <c r="D133" i="24" s="1"/>
  <c r="E133" i="24" s="1"/>
  <c r="D125" i="24"/>
  <c r="E125" i="24" s="1"/>
  <c r="D110" i="24"/>
  <c r="E110" i="24" s="1"/>
  <c r="D98" i="24"/>
  <c r="E98" i="24" s="1"/>
  <c r="I96" i="24"/>
  <c r="D106" i="24" s="1"/>
  <c r="E106" i="24" s="1"/>
  <c r="D96" i="24"/>
  <c r="E96" i="24" s="1"/>
  <c r="E93" i="24"/>
  <c r="D81" i="24"/>
  <c r="D78" i="24"/>
  <c r="E78" i="24" s="1"/>
  <c r="D56" i="24"/>
  <c r="E56" i="24" s="1"/>
  <c r="D53" i="24"/>
  <c r="D49" i="24"/>
  <c r="D41" i="24"/>
  <c r="E36" i="24"/>
  <c r="E37" i="24"/>
  <c r="D23" i="24"/>
  <c r="E23" i="24" s="1"/>
  <c r="D21" i="23"/>
  <c r="D18" i="24"/>
  <c r="E18" i="24" s="1"/>
  <c r="D105" i="23"/>
  <c r="E105" i="23" s="1"/>
  <c r="D101" i="23"/>
  <c r="E101" i="23" s="1"/>
  <c r="I98" i="23"/>
  <c r="D98" i="23" s="1"/>
  <c r="E98" i="23" s="1"/>
  <c r="D90" i="23"/>
  <c r="E90" i="23" s="1"/>
  <c r="D75" i="23"/>
  <c r="E75" i="23" s="1"/>
  <c r="D63" i="23"/>
  <c r="E63" i="23" s="1"/>
  <c r="I61" i="23"/>
  <c r="D71" i="23" s="1"/>
  <c r="E71" i="23" s="1"/>
  <c r="E51" i="23"/>
  <c r="D46" i="23"/>
  <c r="E33" i="23"/>
  <c r="E34" i="23"/>
  <c r="D24" i="23"/>
  <c r="E24" i="23" s="1"/>
  <c r="D121" i="27"/>
  <c r="E121" i="27" s="1"/>
  <c r="D117" i="27"/>
  <c r="E117" i="27" s="1"/>
  <c r="I114" i="27"/>
  <c r="D114" i="27" s="1"/>
  <c r="E114" i="27" s="1"/>
  <c r="D106" i="27"/>
  <c r="E106" i="27" s="1"/>
  <c r="D91" i="27"/>
  <c r="E91" i="27" s="1"/>
  <c r="D79" i="27"/>
  <c r="E79" i="27" s="1"/>
  <c r="I77" i="27"/>
  <c r="D89" i="27" s="1"/>
  <c r="E89" i="27" s="1"/>
  <c r="E72" i="27"/>
  <c r="D53" i="27"/>
  <c r="E47" i="27"/>
  <c r="E48" i="27"/>
  <c r="D40" i="27"/>
  <c r="E40" i="27" s="1"/>
  <c r="E43" i="27"/>
  <c r="D35" i="27"/>
  <c r="E34" i="27"/>
  <c r="D31" i="27"/>
  <c r="D27" i="27"/>
  <c r="D23" i="27"/>
  <c r="D20" i="27"/>
  <c r="D18" i="27"/>
  <c r="D112" i="26"/>
  <c r="E112" i="26" s="1"/>
  <c r="D108" i="26"/>
  <c r="E108" i="26" s="1"/>
  <c r="I105" i="26"/>
  <c r="D105" i="26" s="1"/>
  <c r="E105" i="26" s="1"/>
  <c r="D97" i="26"/>
  <c r="E97" i="26" s="1"/>
  <c r="D82" i="26"/>
  <c r="E82" i="26" s="1"/>
  <c r="D70" i="26"/>
  <c r="E70" i="26" s="1"/>
  <c r="I68" i="26"/>
  <c r="D78" i="26" s="1"/>
  <c r="E78" i="26" s="1"/>
  <c r="D47" i="26"/>
  <c r="I43" i="26"/>
  <c r="D41" i="26"/>
  <c r="E37" i="26"/>
  <c r="D34" i="26"/>
  <c r="D18" i="26" s="1"/>
  <c r="D31" i="26"/>
  <c r="E31" i="26" s="1"/>
  <c r="D26" i="26"/>
  <c r="E26" i="26" s="1"/>
  <c r="D23" i="26"/>
  <c r="D20" i="26"/>
  <c r="E20" i="26" s="1"/>
  <c r="D117" i="18"/>
  <c r="E117" i="18" s="1"/>
  <c r="D113" i="18"/>
  <c r="E113" i="18" s="1"/>
  <c r="I110" i="18"/>
  <c r="D110" i="18"/>
  <c r="E110" i="18" s="1"/>
  <c r="D102" i="18"/>
  <c r="E102" i="18" s="1"/>
  <c r="D87" i="18"/>
  <c r="E87" i="18" s="1"/>
  <c r="D75" i="18"/>
  <c r="E75" i="18" s="1"/>
  <c r="I73" i="18"/>
  <c r="D83" i="18" s="1"/>
  <c r="E83" i="18" s="1"/>
  <c r="E70" i="18"/>
  <c r="E68" i="18"/>
  <c r="D62" i="18"/>
  <c r="E61" i="18"/>
  <c r="E60" i="18"/>
  <c r="D54" i="18"/>
  <c r="E50" i="18"/>
  <c r="E48" i="18"/>
  <c r="E49" i="18"/>
  <c r="D42" i="18"/>
  <c r="E42" i="18" s="1"/>
  <c r="D39" i="18"/>
  <c r="E39" i="18" s="1"/>
  <c r="D37" i="18"/>
  <c r="E37" i="18" s="1"/>
  <c r="D35" i="18"/>
  <c r="E35" i="18" s="1"/>
  <c r="D33" i="18"/>
  <c r="D32" i="18"/>
  <c r="D27" i="18"/>
  <c r="D25" i="18"/>
  <c r="E23" i="18"/>
  <c r="E18" i="18"/>
  <c r="D92" i="18" l="1"/>
  <c r="E92" i="18" s="1"/>
  <c r="D68" i="23"/>
  <c r="E68" i="23" s="1"/>
  <c r="D68" i="26"/>
  <c r="E68" i="26" s="1"/>
  <c r="D73" i="23"/>
  <c r="E73" i="23" s="1"/>
  <c r="D108" i="24"/>
  <c r="E108" i="24" s="1"/>
  <c r="D103" i="24"/>
  <c r="E103" i="24" s="1"/>
  <c r="D75" i="26"/>
  <c r="E75" i="26" s="1"/>
  <c r="D80" i="26"/>
  <c r="E80" i="26" s="1"/>
  <c r="D61" i="23"/>
  <c r="E61" i="23" s="1"/>
  <c r="D80" i="18"/>
  <c r="E80" i="18" s="1"/>
  <c r="D73" i="18"/>
  <c r="E73" i="18" s="1"/>
  <c r="D85" i="18"/>
  <c r="E85" i="18" s="1"/>
  <c r="D51" i="18"/>
  <c r="E62" i="24"/>
  <c r="D87" i="27"/>
  <c r="E87" i="27" s="1"/>
  <c r="D77" i="27"/>
  <c r="E77" i="27" s="1"/>
  <c r="D84" i="27"/>
  <c r="E84" i="27" s="1"/>
  <c r="E18" i="26"/>
  <c r="E34" i="26"/>
  <c r="D79" i="25" l="1"/>
  <c r="E79" i="25" s="1"/>
  <c r="D75" i="25"/>
  <c r="E75" i="25" s="1"/>
  <c r="I72" i="25"/>
  <c r="D64" i="25"/>
  <c r="E64" i="25" s="1"/>
  <c r="D49" i="25"/>
  <c r="E49" i="25" s="1"/>
  <c r="E37" i="25"/>
  <c r="D147" i="22"/>
  <c r="E147" i="22" s="1"/>
  <c r="D143" i="22"/>
  <c r="E143" i="22" s="1"/>
  <c r="I140" i="22"/>
  <c r="D140" i="22" s="1"/>
  <c r="E140" i="22" s="1"/>
  <c r="D132" i="22"/>
  <c r="E132" i="22" s="1"/>
  <c r="D117" i="22"/>
  <c r="E117" i="22" s="1"/>
  <c r="D105" i="22"/>
  <c r="E105" i="22" s="1"/>
  <c r="I103" i="22"/>
  <c r="D113" i="22" s="1"/>
  <c r="E113" i="22" s="1"/>
  <c r="D21" i="22"/>
  <c r="D18" i="22"/>
  <c r="E98" i="22"/>
  <c r="E91" i="22"/>
  <c r="E93" i="22"/>
  <c r="E85" i="22"/>
  <c r="D83" i="22"/>
  <c r="E83" i="22" s="1"/>
  <c r="E81" i="22"/>
  <c r="D72" i="22"/>
  <c r="E72" i="22" s="1"/>
  <c r="E70" i="22"/>
  <c r="D68" i="22"/>
  <c r="D67" i="22"/>
  <c r="D57" i="22"/>
  <c r="E56" i="22"/>
  <c r="E52" i="22"/>
  <c r="E51" i="22"/>
  <c r="E50" i="22"/>
  <c r="E49" i="22"/>
  <c r="E47" i="22"/>
  <c r="D40" i="22"/>
  <c r="D25" i="22"/>
  <c r="I108" i="2"/>
  <c r="D108" i="2" s="1"/>
  <c r="D100" i="2"/>
  <c r="E100" i="2" s="1"/>
  <c r="D85" i="2"/>
  <c r="D73" i="2"/>
  <c r="E73" i="2" s="1"/>
  <c r="D78" i="2"/>
  <c r="D72" i="25" l="1"/>
  <c r="E72" i="25" s="1"/>
  <c r="D103" i="22"/>
  <c r="E103" i="22" s="1"/>
  <c r="D115" i="22"/>
  <c r="E115" i="22" s="1"/>
  <c r="D110" i="22"/>
  <c r="E110" i="22" s="1"/>
  <c r="D83" i="2"/>
  <c r="D81" i="2"/>
  <c r="E81" i="2" s="1"/>
  <c r="D71" i="2"/>
  <c r="E71" i="2" s="1"/>
  <c r="E61" i="2" l="1"/>
  <c r="E60" i="2"/>
  <c r="D55" i="2"/>
  <c r="E54" i="2"/>
  <c r="E53" i="2"/>
  <c r="E52" i="2"/>
  <c r="D49" i="2"/>
  <c r="E49" i="2" s="1"/>
  <c r="E47" i="2"/>
  <c r="E46" i="2"/>
  <c r="E45" i="2"/>
  <c r="D39" i="2"/>
  <c r="D37" i="2"/>
  <c r="D31" i="2"/>
  <c r="D23" i="2"/>
  <c r="E23" i="27"/>
  <c r="D42" i="22" l="1"/>
  <c r="E42" i="22" s="1"/>
  <c r="D37" i="22"/>
  <c r="D33" i="22"/>
  <c r="D111" i="2"/>
  <c r="D26" i="2"/>
  <c r="E74" i="27"/>
  <c r="E67" i="27"/>
  <c r="D62" i="27"/>
  <c r="E62" i="27" s="1"/>
  <c r="E61" i="27"/>
  <c r="E60" i="27"/>
  <c r="E59" i="27"/>
  <c r="E53" i="27"/>
  <c r="E49" i="27"/>
  <c r="E46" i="27"/>
  <c r="E45" i="27"/>
  <c r="E39" i="27"/>
  <c r="E38" i="27"/>
  <c r="E35" i="27"/>
  <c r="E31" i="27"/>
  <c r="D29" i="27"/>
  <c r="E29" i="27" s="1"/>
  <c r="E27" i="27"/>
  <c r="E20" i="27"/>
  <c r="E18" i="27"/>
  <c r="I15" i="27"/>
  <c r="I14" i="27"/>
  <c r="I13" i="27"/>
  <c r="I12" i="27"/>
  <c r="I11" i="27"/>
  <c r="E65" i="26"/>
  <c r="E63" i="26"/>
  <c r="E59" i="26"/>
  <c r="D54" i="26"/>
  <c r="E54" i="26" s="1"/>
  <c r="E53" i="26"/>
  <c r="E47" i="26"/>
  <c r="E43" i="26"/>
  <c r="E41" i="26"/>
  <c r="E40" i="26"/>
  <c r="E39" i="26"/>
  <c r="E38" i="26"/>
  <c r="E23" i="26"/>
  <c r="I15" i="26"/>
  <c r="I14" i="26"/>
  <c r="I13" i="26"/>
  <c r="I12" i="26"/>
  <c r="I11" i="26"/>
  <c r="D50" i="27" l="1"/>
  <c r="E50" i="27" s="1"/>
  <c r="D22" i="22"/>
  <c r="E18" i="22"/>
  <c r="E91" i="24"/>
  <c r="E86" i="24"/>
  <c r="E81" i="24"/>
  <c r="E80" i="24"/>
  <c r="E77" i="24"/>
  <c r="E76" i="24"/>
  <c r="D69" i="24"/>
  <c r="E69" i="24" s="1"/>
  <c r="E53" i="24"/>
  <c r="E49" i="24"/>
  <c r="E41" i="24"/>
  <c r="E40" i="24"/>
  <c r="E39" i="24"/>
  <c r="E38" i="24"/>
  <c r="E32" i="24"/>
  <c r="E31" i="24"/>
  <c r="E29" i="24"/>
  <c r="E58" i="23"/>
  <c r="E56" i="23"/>
  <c r="E45" i="23"/>
  <c r="E44" i="23"/>
  <c r="E43" i="23"/>
  <c r="E42" i="23"/>
  <c r="E36" i="23"/>
  <c r="E35" i="23"/>
  <c r="E31" i="23"/>
  <c r="E29" i="23"/>
  <c r="E46" i="23"/>
  <c r="D39" i="23"/>
  <c r="E39" i="23" s="1"/>
  <c r="D18" i="23"/>
  <c r="D22" i="23" s="1"/>
  <c r="E22" i="23" s="1"/>
  <c r="E21" i="23"/>
  <c r="E90" i="2"/>
  <c r="E85" i="2"/>
  <c r="E64" i="18"/>
  <c r="E62" i="18"/>
  <c r="E54" i="18"/>
  <c r="E47" i="18"/>
  <c r="E44" i="18"/>
  <c r="E51" i="18"/>
  <c r="E41" i="18"/>
  <c r="E38" i="18"/>
  <c r="E34" i="18"/>
  <c r="E33" i="18"/>
  <c r="E32" i="18"/>
  <c r="E31" i="18"/>
  <c r="E28" i="18"/>
  <c r="E27" i="18"/>
  <c r="E25" i="18"/>
  <c r="E108" i="2" l="1"/>
  <c r="E32" i="23"/>
  <c r="E18" i="23"/>
  <c r="E83" i="2"/>
  <c r="E78" i="2"/>
  <c r="E35" i="24"/>
  <c r="E82" i="22" l="1"/>
  <c r="E68" i="22"/>
  <c r="E67" i="22"/>
  <c r="D65" i="22"/>
  <c r="E65" i="22" s="1"/>
  <c r="E40" i="22"/>
  <c r="E37" i="22"/>
  <c r="E33" i="22"/>
  <c r="E25" i="22"/>
  <c r="E21" i="22"/>
  <c r="E55" i="22"/>
  <c r="E63" i="22"/>
  <c r="E100" i="22"/>
  <c r="E39" i="2"/>
  <c r="E37" i="2"/>
  <c r="E44" i="2"/>
  <c r="E31" i="2"/>
  <c r="E29" i="2"/>
  <c r="E28" i="2"/>
  <c r="E27" i="2"/>
  <c r="E25" i="2"/>
  <c r="E24" i="2"/>
  <c r="E23" i="2"/>
  <c r="I15" i="24"/>
  <c r="I14" i="24"/>
  <c r="I13" i="24"/>
  <c r="I12" i="24"/>
  <c r="I11" i="24"/>
  <c r="I15" i="23"/>
  <c r="I14" i="23"/>
  <c r="I13" i="23"/>
  <c r="I12" i="23"/>
  <c r="I11" i="23"/>
  <c r="I15" i="18"/>
  <c r="I14" i="18"/>
  <c r="I13" i="18"/>
  <c r="I12" i="18"/>
  <c r="I11" i="18"/>
  <c r="I15" i="22"/>
  <c r="I14" i="22"/>
  <c r="I13" i="22"/>
  <c r="I12" i="22"/>
  <c r="I11" i="22"/>
  <c r="I15" i="2"/>
  <c r="I14" i="2"/>
  <c r="I13" i="2"/>
  <c r="I12" i="2"/>
  <c r="I11" i="2"/>
  <c r="E27" i="25"/>
  <c r="E26" i="25"/>
  <c r="E25" i="25"/>
  <c r="E22" i="25"/>
  <c r="E21" i="25"/>
  <c r="E20" i="25"/>
  <c r="E19" i="25"/>
  <c r="E57" i="22" l="1"/>
  <c r="E22" i="22" l="1"/>
  <c r="E33" i="25"/>
  <c r="E24" i="25"/>
  <c r="E18" i="25"/>
  <c r="I15" i="25"/>
  <c r="I14" i="25"/>
  <c r="I13" i="25"/>
  <c r="I12" i="25"/>
  <c r="I11" i="25"/>
  <c r="E26" i="2" l="1"/>
  <c r="E18" i="2"/>
  <c r="E30" i="2" l="1"/>
  <c r="E68" i="2" l="1"/>
  <c r="E66" i="2"/>
  <c r="E55" i="2"/>
  <c r="D36" i="25"/>
  <c r="E36" i="25" s="1"/>
  <c r="D47" i="25"/>
  <c r="E47" i="25" s="1"/>
  <c r="D42" i="25"/>
  <c r="E42" i="25" s="1"/>
  <c r="D45" i="25"/>
  <c r="E45" i="25" s="1"/>
</calcChain>
</file>

<file path=xl/sharedStrings.xml><?xml version="1.0" encoding="utf-8"?>
<sst xmlns="http://schemas.openxmlformats.org/spreadsheetml/2006/main" count="1475" uniqueCount="592">
  <si>
    <t xml:space="preserve">Forma patvirtinta </t>
  </si>
  <si>
    <t xml:space="preserve">Lietuvos Respublikos kultūros ministro </t>
  </si>
  <si>
    <t>2019 m. gruodžio 13 d. įsakymu Nr. ĮV-826</t>
  </si>
  <si>
    <t xml:space="preserve">(Lietuvos Respublikos kultūros ministro 
</t>
  </si>
  <si>
    <t>2023 m. gruodžio 14 d. įsakymo Nr. ĮV-977</t>
  </si>
  <si>
    <t>redakcija)</t>
  </si>
  <si>
    <r>
      <rPr>
        <sz val="16"/>
        <rFont val="Calibri Light"/>
        <family val="2"/>
        <charset val="186"/>
        <scheme val="major"/>
      </rPr>
      <t>[KULTŪROS MINISTRO VALDYMO SRIČIŲ BIUDŽETINIŲ ĮSTAIGŲ (SCENOS MENO ĮSTAIGŲ) METINIO VEIKLOS PLANO VYKDYMO ATASKAITOS FORMA]</t>
    </r>
    <r>
      <rPr>
        <b/>
        <sz val="16"/>
        <color rgb="FFC00000"/>
        <rFont val="Calibri Light"/>
        <family val="2"/>
        <charset val="186"/>
        <scheme val="major"/>
      </rPr>
      <t xml:space="preserve">
(SCENOS MENO ĮSTAIGOS PAVADINIMAS)</t>
    </r>
    <r>
      <rPr>
        <b/>
        <sz val="16"/>
        <rFont val="Calibri Light"/>
        <family val="2"/>
        <charset val="186"/>
        <scheme val="major"/>
      </rPr>
      <t xml:space="preserve">
20</t>
    </r>
    <r>
      <rPr>
        <b/>
        <i/>
        <sz val="16"/>
        <color rgb="FFC00000"/>
        <rFont val="Calibri Light"/>
        <family val="2"/>
        <charset val="186"/>
        <scheme val="major"/>
      </rPr>
      <t>XX</t>
    </r>
    <r>
      <rPr>
        <b/>
        <i/>
        <sz val="16"/>
        <rFont val="Calibri Light"/>
        <family val="2"/>
        <charset val="186"/>
        <scheme val="major"/>
      </rPr>
      <t xml:space="preserve"> </t>
    </r>
    <r>
      <rPr>
        <b/>
        <sz val="16"/>
        <rFont val="Calibri Light"/>
        <family val="2"/>
        <charset val="186"/>
        <scheme val="major"/>
      </rPr>
      <t>METŲ VEIKLOS PLANO VYKDYMO ATASKAITA</t>
    </r>
  </si>
  <si>
    <t>Metų prioritetinė veikla, įvykdymo informacija</t>
  </si>
  <si>
    <r>
      <t>Planinis pokytis 
(</t>
    </r>
    <r>
      <rPr>
        <sz val="11"/>
        <color theme="1"/>
        <rFont val="Calibri"/>
        <family val="2"/>
        <charset val="186"/>
        <scheme val="minor"/>
      </rPr>
      <t>stebėsenos rodiklis, 
matavimo vienetas ir / ar proceso etapas, stadija)</t>
    </r>
  </si>
  <si>
    <t>Planinė reikšmė</t>
  </si>
  <si>
    <t>Faktinė reikšmė</t>
  </si>
  <si>
    <t>Įvykdymo procentas</t>
  </si>
  <si>
    <t>Komentaras</t>
  </si>
  <si>
    <t>1.</t>
  </si>
  <si>
    <t>2.</t>
  </si>
  <si>
    <t>3.</t>
  </si>
  <si>
    <t>4.</t>
  </si>
  <si>
    <t>5.</t>
  </si>
  <si>
    <t>Veiklos sritis, tema, metinis veiksmas/darbas,
įvykdymo informacija</t>
  </si>
  <si>
    <t xml:space="preserve"> Stebėsenos rodiklis, matavimo vienetas</t>
  </si>
  <si>
    <t>Sudėtinis stebėsenos rodiklis, 
matavimo vienetas</t>
  </si>
  <si>
    <r>
      <rPr>
        <b/>
        <sz val="14"/>
        <color theme="1"/>
        <rFont val="Calibri"/>
        <family val="2"/>
        <scheme val="minor"/>
      </rPr>
      <t>PAGRINDINĖ VEIKLA</t>
    </r>
    <r>
      <rPr>
        <b/>
        <i/>
        <sz val="14"/>
        <color theme="1"/>
        <rFont val="Calibri"/>
        <family val="2"/>
        <scheme val="minor"/>
      </rPr>
      <t xml:space="preserve"> </t>
    </r>
    <r>
      <rPr>
        <i/>
        <sz val="14"/>
        <color theme="1"/>
        <rFont val="Calibri"/>
        <family val="2"/>
        <scheme val="minor"/>
      </rPr>
      <t>(pagal teisės aktuose nustatytas funkcijas)</t>
    </r>
  </si>
  <si>
    <r>
      <t xml:space="preserve">I. Apsilankymai:
</t>
    </r>
    <r>
      <rPr>
        <i/>
        <sz val="11"/>
        <color theme="1"/>
        <rFont val="Calibri"/>
        <family val="2"/>
        <scheme val="minor"/>
      </rPr>
      <t>1. Įvardijami planuoti pagrindiniai metiniai veiksmai/darbai apsilankymų tema.
Konstatuojama įvykdymo būsena (įvykdyta, neįvykdyta, vykdoma) ir trumpai pakomentuojama.
2.
3.</t>
    </r>
  </si>
  <si>
    <t>Lankytojų skaičius (žm.)</t>
  </si>
  <si>
    <t>Lankytojų skaičius įstaigos organizuotuose pasirodymuose stacionare  (žm.)</t>
  </si>
  <si>
    <t>Lankytojų skaičius įstaigos organizuotuose pasirodymuose gastrolėse Lietuvoje (žm.)</t>
  </si>
  <si>
    <t>Lankytojų skaičius įstaigos organizuotuose pasirodymuose gastrolėse užsienyje (žm.)</t>
  </si>
  <si>
    <t>Lankytojų skaičius įstaigos kolektyvų pasirodymuose kitų įstaigų organizuotuose renginiuose Lietuvoje (žm.)</t>
  </si>
  <si>
    <t>Lankytojų skaičius įstaigos kolektyvų pasirodymuose kitų įstaigų organizuotuose renginiuose užsienyje (žm.)</t>
  </si>
  <si>
    <t>Virtualių apsilankymų skaičius (vnt.)</t>
  </si>
  <si>
    <r>
      <t xml:space="preserve">Apsilankymų įstaigos organizuotose  pasirodymuose virtualiu būdu tiesioginių transliacijų metu skaičius (vnt.), </t>
    </r>
    <r>
      <rPr>
        <b/>
        <sz val="11"/>
        <rFont val="Calibri"/>
        <family val="2"/>
        <charset val="186"/>
        <scheme val="minor"/>
      </rPr>
      <t xml:space="preserve">iš jų: </t>
    </r>
  </si>
  <si>
    <t>Apsilankymų įstaigos organizuotuose pasirodymuose virtualiu būdu  tiesioginių transliacijų metu, įsigijus bilietą, skaičius (vnt.)</t>
  </si>
  <si>
    <t>Įstaigos pasirodymų įrašų peržiūrų skaičius (vnt.)</t>
  </si>
  <si>
    <t>Nemokamai apsilankiusių lankytojų dalis (proc.)</t>
  </si>
  <si>
    <t>Parduotų bilietų su nuolaida skaičius (vnt.)</t>
  </si>
  <si>
    <t>Nemokamai apsilankiusių lankytojų skaičius (žm.)</t>
  </si>
  <si>
    <t>Vidutinis salių užimtumas įstaigos organizuotose pasirodymuose stacionare (proc.)</t>
  </si>
  <si>
    <t>Salių / pasirodymams skirtų erdvių stacionare skaičius (vnt.)</t>
  </si>
  <si>
    <t>Bendras vietų salėse ir pasirodymams skirtose erdvėse stacionare skaičius (vnt.)</t>
  </si>
  <si>
    <r>
      <t xml:space="preserve">II. Kūrybinė veikla:
</t>
    </r>
    <r>
      <rPr>
        <i/>
        <sz val="11"/>
        <color theme="1"/>
        <rFont val="Calibri"/>
        <family val="2"/>
        <scheme val="minor"/>
      </rPr>
      <t>1. Įvardijami planuoti pagrindiniai metiniai veiksmai/darbai kūrybinės veiklos tema.
Konstatuojama įvykdymo būsena (įvykdyta, neįvykdyta, vykdoma) ir trumpai pakomentuojama.
2.
3.</t>
    </r>
  </si>
  <si>
    <r>
      <t xml:space="preserve">Sukurtų </t>
    </r>
    <r>
      <rPr>
        <b/>
        <sz val="11"/>
        <color theme="1"/>
        <rFont val="Calibri"/>
        <family val="2"/>
        <scheme val="minor"/>
      </rPr>
      <t>naujų kūrinių ar koncertinių programų skaičius (vnt.)</t>
    </r>
  </si>
  <si>
    <t xml:space="preserve">Viešai atliktų pasirodymų skaičius (vnt.)
</t>
  </si>
  <si>
    <t>Įstaigos organizuotų pasirodymų stacionare skaičius (vnt.)</t>
  </si>
  <si>
    <t>Įstaigos organizuotų pasirodymų gastrolėse Lietuvoje skaičius (vnt.)</t>
  </si>
  <si>
    <t>Įstaigos organizuotų pasirodymų gastrolėse užsienyje skaičius (vnt.)</t>
  </si>
  <si>
    <t>Kitų įstaigų organizuotuose renginiuose Lietuvoje įstaigos kolektyvų pasirodymų skaičius (vnt.)</t>
  </si>
  <si>
    <t>Kitų įstaigų organizuotuose renginiuose užsienyje įstaigos kolektyvų pasirodymų skaičius (vnt.)</t>
  </si>
  <si>
    <t>Įstaigos virtualių pasirodymų skaičius (vnt.)</t>
  </si>
  <si>
    <t>Nacionalinių kūrinių ar koncertinių programų dalis repertuare (proc.)</t>
  </si>
  <si>
    <t>Kūrinių ar koncertinių programų skaičius repertuare (vnt.)</t>
  </si>
  <si>
    <t>Nacionalinių kūrinių ar koncertinių programų skaičius repertuare (vnt.)</t>
  </si>
  <si>
    <t>Kūrinių ar koncertinių programų, skirtų vaikams ir mokiniams, dalis repertuare (proc.)</t>
  </si>
  <si>
    <t>Kūrinių ar koncertinių programų, skirtų vaikams ir mokiniams, skaičius repertuare (vnt.)</t>
  </si>
  <si>
    <t>Įstaigoje organizuotų jaunųjų menininkų rezidencijų skaičius (vnt.)</t>
  </si>
  <si>
    <t>Jaunųjų menininkų rezidencijų dalyvių skaičius (žm.)</t>
  </si>
  <si>
    <t/>
  </si>
  <si>
    <t>Įstaigos gautų nominacijų, apdovanojimų ar premijų skaičius (vnt.)</t>
  </si>
  <si>
    <t>Įstaigos gautų nominacijų skaičius (vnt.)</t>
  </si>
  <si>
    <t>Įstaigos gautų apdovanojimų ir premijų skaičius (vnt.)</t>
  </si>
  <si>
    <r>
      <t xml:space="preserve">III. Kultūrinės edukacijos veikla:
</t>
    </r>
    <r>
      <rPr>
        <i/>
        <sz val="11"/>
        <color theme="1"/>
        <rFont val="Calibri"/>
        <family val="2"/>
        <scheme val="minor"/>
      </rPr>
      <t>1. Įvardijami planuoti pagrindiniai metiniai veiksmai/darbai kultūrinės edukacijos veiklų tema.
Konstatuojama įvykdymo būsena (įvykdyta, neįvykdyta, vykdoma) ir trumpai pakomentuojama.
2.
3.</t>
    </r>
  </si>
  <si>
    <r>
      <t xml:space="preserve">Edukaciniuose užsiėmimuose  dalyvavusių žmonių skaičius (žm.), </t>
    </r>
    <r>
      <rPr>
        <b/>
        <i/>
        <sz val="11"/>
        <rFont val="Calibri"/>
        <family val="2"/>
        <charset val="186"/>
        <scheme val="minor"/>
      </rPr>
      <t>iš jų:</t>
    </r>
  </si>
  <si>
    <t>Surengtų edukacinių užsiėmimų skaičius (vnt.)</t>
  </si>
  <si>
    <t>Edukaciniuose užsiėmimuose dalyvavusių vaikų ir mokinių skaičius (žm.)</t>
  </si>
  <si>
    <t>Edukaciniuose užsiėmimuose dalyvavusių asmenų su negalia skaičius (žm.)</t>
  </si>
  <si>
    <t xml:space="preserve">Virtualiuose edukaciniuose užsiėmimuose dalyvavusių žmonių skaičius (žm.) </t>
  </si>
  <si>
    <t xml:space="preserve">Surengtų virtualių edukacinių užsiėmimų skaičius (vnt.) </t>
  </si>
  <si>
    <t>PASLAUGŲ KOKYBĖ IR PRIEINAMUMAS</t>
  </si>
  <si>
    <r>
      <t xml:space="preserve">I. Paslaugos:
</t>
    </r>
    <r>
      <rPr>
        <i/>
        <sz val="11"/>
        <color theme="1"/>
        <rFont val="Calibri"/>
        <family val="2"/>
        <scheme val="minor"/>
      </rPr>
      <t>1. Įvardijami planuoti pagrindiniai metiniai veiksmai/darbai paslaugų tema.
Konstatuojama įvykdymo būsena (įvykdyta, neįvykdyta, vykdoma) ir trumpai pakomentuojama.
2.
3.</t>
    </r>
  </si>
  <si>
    <t>Sukurtų naujų paslaugų skaičius (vnt.)</t>
  </si>
  <si>
    <t>Sukurtų naujų e-paslaugų skaičius (vnt.)</t>
  </si>
  <si>
    <t>Sukurtų naujų fizinių paslaugų skaičius (vnt.)</t>
  </si>
  <si>
    <t>Alternatyvių fiziniam apsilankymui prieigų prie teikiamų kultūros paslaugų skaičius (vnt.)</t>
  </si>
  <si>
    <t>Paslaugų, įtrauktų į Kultūros paso paslaugų rinkinį, skaičius (vnt.)</t>
  </si>
  <si>
    <t>Suteiktų paslaugų, įtrauktų į Kultūros paso paslaugų rinkinį, skaičius (vnt.)</t>
  </si>
  <si>
    <t>Asmenims, turintiems negalią, pritaikytų paslaugų skaičius (vnt.)</t>
  </si>
  <si>
    <r>
      <t xml:space="preserve">II. Tarptautiškumas:
</t>
    </r>
    <r>
      <rPr>
        <i/>
        <sz val="11"/>
        <color theme="1"/>
        <rFont val="Calibri"/>
        <family val="2"/>
        <scheme val="minor"/>
      </rPr>
      <t>1. Įvardijami planuoti pagrindiniai metiniai veiksmai/darbai tarptautiškumo tema.
Konstatuojama įvykdymo būsena (įvykdyta, neįvykdyta, vykdoma) ir trumpai pakomentuojama.
2.
3.</t>
    </r>
  </si>
  <si>
    <t>Pristatytų/viešai atliktų naujų kūrinių, sukurtų su užsienio scenos meno organizacijomis, sudarius Jungtinės veiklos (partnerystės) ar Bendradarbiavimo sutartį, skaičius (vnt.)</t>
  </si>
  <si>
    <t xml:space="preserve">Užsienio scenos meno organizacijų, su kuriomis įstaiga sudarė Jungtinės veiklos (partnerystės) ar Bendradarbiavimo sutartį ir pristatė / viešai atliko kūrinį, skaičius (vnt.)
</t>
  </si>
  <si>
    <t>Tarptautinių projektų, kuriuos įgyvendina(-o) arba dalyvauja(-o) įgyvendinant įstaiga, skaičius (vnt.)</t>
  </si>
  <si>
    <t>Tarptautinių projektų, kuriuos įgyvendina(-o) įstaiga, skaičius (vnt.)</t>
  </si>
  <si>
    <t>Tarptautinių projektų Lietuvoje ir užsienyje, kuriuose dalyvauja(-o) įstaiga, skaičius (vnt.)</t>
  </si>
  <si>
    <t>Tarptautinių organizacijų, kurių narė įvairiomis formomis yra įstaiga, skaičius (vnt.)</t>
  </si>
  <si>
    <t>Įstaigos narystės tarptautinėse organizacijose skaičius (vnt.)</t>
  </si>
  <si>
    <t>Tarptautinių darbo grupių, kurių ekspertinėse veiklose dalyvavo įstaigos darbuotojai, skaičius (vnt.)</t>
  </si>
  <si>
    <r>
      <t xml:space="preserve">III. Tarpsektorinis bendradarbiavimas:
</t>
    </r>
    <r>
      <rPr>
        <i/>
        <sz val="11"/>
        <color theme="1"/>
        <rFont val="Calibri"/>
        <family val="2"/>
        <scheme val="minor"/>
      </rPr>
      <t xml:space="preserve">1. Įvardijami planuoti pagrindiniai metiniai veiksmai/darbai tarpsektorinio bendradarbiavimo tema.
Konstatuojama įvykdymo būsena (įvykdyta, neįvykdyta, vykdoma) ir trumpai pakomentuojama.
2.
</t>
    </r>
    <r>
      <rPr>
        <i/>
        <sz val="11"/>
        <color theme="1"/>
        <rFont val="Calibri"/>
        <family val="2"/>
        <charset val="186"/>
        <scheme val="minor"/>
      </rPr>
      <t>3</t>
    </r>
    <r>
      <rPr>
        <sz val="11"/>
        <color theme="1"/>
        <rFont val="Calibri"/>
        <family val="2"/>
        <charset val="186"/>
        <scheme val="minor"/>
      </rPr>
      <t>.</t>
    </r>
  </si>
  <si>
    <t>Bendrų pasirodymų su kitomis Lietuvos scenos meno įstaigomis skaičius (vnt.)</t>
  </si>
  <si>
    <t>Bendradarbiaujant su kitomis įstaigomis ir organizacijomis  įgyvendintų iniciatyvų skaičius (vnt.)</t>
  </si>
  <si>
    <t>Bendradarbiaujant su kitomis kultūros įstaigomis įgyvendintų iniciatyvų skaičius (vnt.)</t>
  </si>
  <si>
    <t>Bendradarbiaujant su švietimo ir mokslo įstaigomis įgyvendintų iniciatyvų skaičius (vnt.)</t>
  </si>
  <si>
    <t>Bendradarbiaujant su bendruomenėmis įgyvendintų iniciatyvų skaičius (vnt.)</t>
  </si>
  <si>
    <t>Bendradarbiaujant su nevyriausybinėmis organizacijomis įgyvendintų iniciatyvų skaičius (vnt.)</t>
  </si>
  <si>
    <t>Bendradarbiaujant su verslo įmonėmis ir organizacijomis bei valstybės įmonėmis įgyvendintų iniciatyvų skaičius (vnt.)</t>
  </si>
  <si>
    <r>
      <t xml:space="preserve">IV. Rinkodara:
</t>
    </r>
    <r>
      <rPr>
        <i/>
        <sz val="11"/>
        <color theme="1"/>
        <rFont val="Calibri"/>
        <family val="2"/>
        <scheme val="minor"/>
      </rPr>
      <t>1. Įvardijami planuoti pagrindiniai metiniai veiksmai/darbai rinkodaros tema.
Konstatuojama įvykdymo būsena (įvykdyta, neįvykdyta, vykdoma) ir trumpai pakomentuojama.
2.
3.</t>
    </r>
  </si>
  <si>
    <t>Atliktų lankytojų tyrimų skaičius (vnt.</t>
  </si>
  <si>
    <t>Įstaigos administruojamų paskyrų socialiniuose tinkluose sekėjų skaičius (vnt.)</t>
  </si>
  <si>
    <t>Virtualiųjų apsilankymų administruojamose interneto svetainėse ataskaitiniais metais skaičius (vnt.)</t>
  </si>
  <si>
    <r>
      <t xml:space="preserve">V. Savanoriavimas, socialinis dalyvavimas:
</t>
    </r>
    <r>
      <rPr>
        <i/>
        <sz val="11"/>
        <color theme="1"/>
        <rFont val="Calibri"/>
        <family val="2"/>
        <scheme val="minor"/>
      </rPr>
      <t>1. Įvardijami planuoti pagrindiniai metiniai veiksmai/darbai savanoriavimo, socialinio dalyvavimo tema.
Konstatuojama įvykdymo būsena (įvykdyta, neįvykdyta, vykdoma) ir trumpai pakomentuojama.
2.
3.</t>
    </r>
  </si>
  <si>
    <t>Įstaigoje ir/ar jo renginiuose bent kartą dirbusių savanorių skaičius (vnt.)</t>
  </si>
  <si>
    <t>BENDROSIOS FUNKCIJOS</t>
  </si>
  <si>
    <t>Žmogiškieji ištekliai</t>
  </si>
  <si>
    <r>
      <t xml:space="preserve">I. Personalo valdymas:
</t>
    </r>
    <r>
      <rPr>
        <i/>
        <sz val="11"/>
        <color theme="1"/>
        <rFont val="Calibri"/>
        <family val="2"/>
        <scheme val="minor"/>
      </rPr>
      <t>1. Įvardijami planuoti pagrindiniai metiniai veiksmai/darbai personalo valdymo tema.
Konstatuojama įvykdymo būsena (įvykdyta, neįvykdyta, vykdoma) ir trumpai pakomentuojama.
2.
3.</t>
    </r>
  </si>
  <si>
    <t>Užimtų pareigybių dalis (proc.)</t>
  </si>
  <si>
    <r>
      <t xml:space="preserve">Patvirtintas pareigybių skaičius (vnt.), </t>
    </r>
    <r>
      <rPr>
        <b/>
        <i/>
        <sz val="11"/>
        <color theme="1"/>
        <rFont val="Calibri"/>
        <family val="2"/>
        <charset val="186"/>
        <scheme val="minor"/>
      </rPr>
      <t>iš jų:</t>
    </r>
  </si>
  <si>
    <t>Bendrosios veiklos srities darbuotojų skaičius, tenkantis vienam specialiosios veiklos srities darbuotojui (vnt.)</t>
  </si>
  <si>
    <r>
      <t xml:space="preserve">Patvirtintų pareigybių bendrosios veiklos srityje skaičius (vnt.), </t>
    </r>
    <r>
      <rPr>
        <b/>
        <sz val="11"/>
        <color theme="1"/>
        <rFont val="Calibri"/>
        <family val="2"/>
        <charset val="186"/>
        <scheme val="minor"/>
      </rPr>
      <t>iš jų:</t>
    </r>
  </si>
  <si>
    <t>Patvirtintų D lygio pareigybių skaičius (vnt.)</t>
  </si>
  <si>
    <r>
      <t xml:space="preserve">Patvirtintų pareigybių specialiosios veiklos srityje skaičius (vnt.), </t>
    </r>
    <r>
      <rPr>
        <b/>
        <i/>
        <sz val="11"/>
        <color theme="1"/>
        <rFont val="Calibri"/>
        <family val="2"/>
        <charset val="186"/>
        <scheme val="minor"/>
      </rPr>
      <t>iš jų:</t>
    </r>
  </si>
  <si>
    <t>Patvirtintų kultūros ir meno darbuotojų pareigybių skaičius (vnt.)</t>
  </si>
  <si>
    <t>Neužimtų pareigybių skaičius (vnt.)</t>
  </si>
  <si>
    <t>Darbuotojų skaičius, tenkantis vienam vadovaujančiam darbuotojui (vnt.)</t>
  </si>
  <si>
    <t>Patvirtintų vadovaujančių darbuotojų pareigybių skaičius (vnt.)</t>
  </si>
  <si>
    <r>
      <t>Metinės įstaigos išlaidos darbo užmokesčiui (eurai)</t>
    </r>
    <r>
      <rPr>
        <i/>
        <sz val="11"/>
        <color theme="1"/>
        <rFont val="Calibri"/>
        <family val="2"/>
        <charset val="186"/>
        <scheme val="minor"/>
      </rPr>
      <t>,</t>
    </r>
    <r>
      <rPr>
        <b/>
        <i/>
        <sz val="11"/>
        <color theme="1"/>
        <rFont val="Calibri"/>
        <family val="2"/>
        <charset val="186"/>
        <scheme val="minor"/>
      </rPr>
      <t xml:space="preserve"> iš jų:</t>
    </r>
  </si>
  <si>
    <t>Metinės įstaigos išlaidos kultūros ir meno darbuotojų darbo užmokesčiui (eurai)</t>
  </si>
  <si>
    <r>
      <t xml:space="preserve">II. Kvalifikacijos tobulinimas:
</t>
    </r>
    <r>
      <rPr>
        <i/>
        <sz val="11"/>
        <color theme="1"/>
        <rFont val="Calibri"/>
        <family val="2"/>
        <scheme val="minor"/>
      </rPr>
      <t>1. Įvardijami planuoti pagrindiniai metiniai veiksmai/darbai kvalifikacijos tobulinimo tema.
Konstatuojama įvykdymo būsena (įvykdyta, neįvykdyta, vykdoma) ir trumpai pakomentuojama.
2.
3.</t>
    </r>
  </si>
  <si>
    <t>Kvalifikaciją tobulinusių darbuotojų dalis (proc.)</t>
  </si>
  <si>
    <r>
      <t>Kvalifikaciją tobulinusių darbuotojų skaičius (vnt.),</t>
    </r>
    <r>
      <rPr>
        <i/>
        <sz val="11"/>
        <color theme="1"/>
        <rFont val="Calibri"/>
        <family val="2"/>
        <charset val="186"/>
        <scheme val="minor"/>
      </rPr>
      <t xml:space="preserve"> </t>
    </r>
    <r>
      <rPr>
        <b/>
        <i/>
        <sz val="11"/>
        <color theme="1"/>
        <rFont val="Calibri"/>
        <family val="2"/>
        <charset val="186"/>
        <scheme val="minor"/>
      </rPr>
      <t>iš jų:</t>
    </r>
  </si>
  <si>
    <t>Nemokamai kvalifikaciją tobulinusių darbuotojų skaičius (vnt.)</t>
  </si>
  <si>
    <t>Vidutinės išlaidos vieno darbuotojo kvalifikacijos tobulinimui (eurai)</t>
  </si>
  <si>
    <t>Metinės įstaigos išlaidos darbuotojų kvalifikacijai tobulinti (eurai)</t>
  </si>
  <si>
    <t>Finansai</t>
  </si>
  <si>
    <r>
      <t xml:space="preserve">I. Pritrauktos papildomos lėšos:
</t>
    </r>
    <r>
      <rPr>
        <i/>
        <sz val="11"/>
        <color theme="1"/>
        <rFont val="Calibri"/>
        <family val="2"/>
        <scheme val="minor"/>
      </rPr>
      <t>1. Įvardijami planuoti pagrindiniai metiniai veiksmai/darbai pritrauktų papildomų lėšų tema.
Konstatuojama įvykdymo būsena (įvykdyta, neįvykdyta, vykdoma) ir trumpai pakomentuojama.
2.
3.</t>
    </r>
  </si>
  <si>
    <t>Įstaigos uždirbtos lėšos (pajamų įmokos) (eurai)</t>
  </si>
  <si>
    <r>
      <t>Įstaigos uždirbtos lėšos (pajamų įmokos) už suteiktas paslaugas (eurai),</t>
    </r>
    <r>
      <rPr>
        <b/>
        <i/>
        <sz val="11"/>
        <color theme="1"/>
        <rFont val="Calibri"/>
        <family val="2"/>
        <charset val="186"/>
        <scheme val="minor"/>
      </rPr>
      <t xml:space="preserve"> iš jų:</t>
    </r>
    <r>
      <rPr>
        <sz val="11"/>
        <color theme="1"/>
        <rFont val="Calibri"/>
        <family val="2"/>
        <scheme val="minor"/>
      </rPr>
      <t xml:space="preserve">
</t>
    </r>
    <r>
      <rPr>
        <sz val="11"/>
        <rFont val="Calibri"/>
        <family val="2"/>
        <scheme val="minor"/>
      </rPr>
      <t xml:space="preserve">
</t>
    </r>
  </si>
  <si>
    <t xml:space="preserve">Įstaigos uždirbtos lėšos (pajamų įmokos) už parduotus bilietus (eurai)
</t>
  </si>
  <si>
    <t>Įstaigos uždirbtos lėšos (pajamų įmokos) už parduotas prekes (eurai)</t>
  </si>
  <si>
    <t>Įstaigos uždirbtos lėšos (pajamų įmokos) iš turto nuomos (eurai)</t>
  </si>
  <si>
    <t>Kitos įstaigos uždirbtos pajamos (eurai)</t>
  </si>
  <si>
    <t>Įstaigos pritrauktos lėšos (eurai)</t>
  </si>
  <si>
    <r>
      <t>Gautos projektinio finansavimo lėšos veiklai (eurai),</t>
    </r>
    <r>
      <rPr>
        <b/>
        <i/>
        <sz val="11"/>
        <color theme="1"/>
        <rFont val="Calibri"/>
        <family val="2"/>
        <scheme val="minor"/>
      </rPr>
      <t xml:space="preserve"> iš jų:</t>
    </r>
  </si>
  <si>
    <t>Gautos pažangos lėšos veiklai (eurai)</t>
  </si>
  <si>
    <t>Gautos tęstinės projektinio finansavimo lėšos iš Kultūros ministerijos (eurai)</t>
  </si>
  <si>
    <t>Gautos tęstinės projektinio finansavimo lėšos iš Lietuvos kultūros tarybos (eurai)</t>
  </si>
  <si>
    <t>Gautos tęstinės projektinio finansavimo lėšos iš savivaldybių (eurai)</t>
  </si>
  <si>
    <t>Gautos tęstinės projektinio finansavimo lėšos iš kitų institucijų ir/ar organizacijų (eurai)</t>
  </si>
  <si>
    <t>Gauta parama pinigais (eurai)</t>
  </si>
  <si>
    <t>Gauta parama paslaugomis ir turtu (eurai)</t>
  </si>
  <si>
    <t>Gautas kitas finansavimas veiklai (eurai)</t>
  </si>
  <si>
    <t>Turtas</t>
  </si>
  <si>
    <r>
      <t xml:space="preserve">I. Nekilnojamo turto valdymas
</t>
    </r>
    <r>
      <rPr>
        <i/>
        <sz val="11"/>
        <rFont val="Calibri"/>
        <family val="2"/>
        <scheme val="minor"/>
      </rPr>
      <t>1. Įvardijami planuoti pagrindiniai metiniai veiksmai/darbai nekilnojamo turto valdymo tema.
Konstatuojama įvykdymo būsena (įvykdyta, neįvykdyta, vykdoma) ir trumpai pakomentuojama.
2.
3.</t>
    </r>
  </si>
  <si>
    <t>Įstaigos valdomų ar naudojamų pastatų ir / ar patalpų  1 kv. m išlaikymo kaina (eurai)</t>
  </si>
  <si>
    <t>Įstaigos patikėjimo teise valdomų pastatų ir / ar patalpų bendras plotas (kv. m)</t>
  </si>
  <si>
    <r>
      <t>Įstaigos išsinuomotų pastatų ir / ar patalpų bendras plotas (kv. m),</t>
    </r>
    <r>
      <rPr>
        <b/>
        <i/>
        <sz val="11"/>
        <color theme="1"/>
        <rFont val="Calibri"/>
        <family val="2"/>
        <charset val="186"/>
        <scheme val="minor"/>
      </rPr>
      <t xml:space="preserve"> iš jų:</t>
    </r>
  </si>
  <si>
    <t>Iš Turto banko išsinuomotų pastatų ir / ar patalpų bendras plotas (kv. m)</t>
  </si>
  <si>
    <t>Įstaigos panaudos pagrindais gautų pastatų ir/ ar patalpų bendras plotas (kv. m)</t>
  </si>
  <si>
    <t>Įstaigos panaudos pagrindais perduotų pastatų ir / ar patalpų bendras plotas (kv. m)</t>
  </si>
  <si>
    <t>Įstaigos išnuomotų pastatų ir/ ar patalpų bendras plotas (kv. m)</t>
  </si>
  <si>
    <r>
      <t>Metinės įstaigos valdomų ar naudojamų pastatų ir / ar patalpų išlaikymo išlaidos (eurai),</t>
    </r>
    <r>
      <rPr>
        <b/>
        <sz val="11"/>
        <color theme="1"/>
        <rFont val="Calibri"/>
        <family val="2"/>
        <charset val="186"/>
        <scheme val="minor"/>
      </rPr>
      <t xml:space="preserve"> iš jų:</t>
    </r>
  </si>
  <si>
    <t>Metinės įstaigos iš Turto banko išsinuomotų pastatų ir / ar patalpų nuomos išlaidos (eurai)</t>
  </si>
  <si>
    <r>
      <t xml:space="preserve">II. Kilnojamo turto valdymas:
</t>
    </r>
    <r>
      <rPr>
        <i/>
        <sz val="11"/>
        <rFont val="Calibri"/>
        <family val="2"/>
        <scheme val="minor"/>
      </rPr>
      <t>1. Įvardijami planuoti pagrindiniai metiniai veiksmai/darbai kilnojamo turto valdymo tema.
Konstatuojama įvykdymo būsena (įvykdyta, neįvykdyta, vykdoma) ir trumpai pakomentuojama.
2.
3.</t>
    </r>
  </si>
  <si>
    <t>Įstaigos naudojamos vienos tarnybinės transporto priemonės išlaikymo kaina (eurai)</t>
  </si>
  <si>
    <r>
      <t xml:space="preserve">Įstaigos naudojamos tarnybinės transporto priemonės (vnt.), </t>
    </r>
    <r>
      <rPr>
        <b/>
        <sz val="11"/>
        <color theme="1"/>
        <rFont val="Calibri"/>
        <family val="2"/>
        <charset val="186"/>
        <scheme val="minor"/>
      </rPr>
      <t>iš jų:</t>
    </r>
  </si>
  <si>
    <t>Įstaigos patikėjimo teise valdomos tarnybinės transporto priemonės (vnt.)</t>
  </si>
  <si>
    <t>Įstaigos išsinuomotos ir (ar) pagal panaudos sutartį gautos tarnybinės transporto priemonės (vnt.)</t>
  </si>
  <si>
    <t>Tarnybinių transporto priemonių išlaikymo išlaidos, tenkančios vienam nuvažiuotam kilometrui (eurai)</t>
  </si>
  <si>
    <t>Metinis įstaigos naudojamų tarnybinių transporto priemonių nuvažiuotas kilometražas (km)</t>
  </si>
  <si>
    <t>Nustatytas metinis įstaigos tarnybinių transporto priemonių išlaidų dydis (eurai)</t>
  </si>
  <si>
    <t>Metinės įstaigos tarnybinių  transporto priemonių išlaikymo išlaidos (eurai)</t>
  </si>
  <si>
    <t>Investicijų projektai</t>
  </si>
  <si>
    <r>
      <t xml:space="preserve">I. Projektų valdymas:
</t>
    </r>
    <r>
      <rPr>
        <i/>
        <sz val="11"/>
        <color theme="1"/>
        <rFont val="Calibri"/>
        <family val="2"/>
        <scheme val="minor"/>
      </rPr>
      <t>1. Įvardijami planuoti pagrindiniai metiniai veiksmai/darbai projektų valdymo tema.
Konstatuojama įvykdymo būsena (įvykdyta, neįvykdyta, vykdoma) ir trumpai pakomentuojama.
2.
3.</t>
    </r>
  </si>
  <si>
    <r>
      <t xml:space="preserve">Investicijų projekto </t>
    </r>
    <r>
      <rPr>
        <b/>
        <i/>
        <sz val="11"/>
        <color rgb="FFC00000"/>
        <rFont val="Calibri"/>
        <family val="2"/>
        <scheme val="minor"/>
      </rPr>
      <t>X</t>
    </r>
    <r>
      <rPr>
        <b/>
        <sz val="11"/>
        <rFont val="Calibri"/>
        <family val="2"/>
        <scheme val="minor"/>
      </rPr>
      <t xml:space="preserve"> įgyvendinimo pažanga (proc.)</t>
    </r>
  </si>
  <si>
    <r>
      <t>Investicijų projekto</t>
    </r>
    <r>
      <rPr>
        <i/>
        <sz val="11"/>
        <color theme="1"/>
        <rFont val="Calibri"/>
        <family val="2"/>
        <scheme val="minor"/>
      </rPr>
      <t xml:space="preserve"> </t>
    </r>
    <r>
      <rPr>
        <i/>
        <sz val="11"/>
        <color rgb="FFC00000"/>
        <rFont val="Calibri"/>
        <family val="2"/>
        <scheme val="minor"/>
      </rPr>
      <t>X</t>
    </r>
    <r>
      <rPr>
        <sz val="11"/>
        <color rgb="FFC00000"/>
        <rFont val="Calibri"/>
        <family val="2"/>
        <scheme val="minor"/>
      </rPr>
      <t xml:space="preserve"> </t>
    </r>
    <r>
      <rPr>
        <sz val="11"/>
        <color theme="1"/>
        <rFont val="Calibri"/>
        <family val="2"/>
        <scheme val="minor"/>
      </rPr>
      <t>bendra vertė (eurai)</t>
    </r>
  </si>
  <si>
    <r>
      <t xml:space="preserve">Lėšų panaudojimas, įgyvendinant investicijų projektą </t>
    </r>
    <r>
      <rPr>
        <i/>
        <sz val="11"/>
        <color rgb="FFC00000"/>
        <rFont val="Calibri"/>
        <family val="2"/>
        <scheme val="minor"/>
      </rPr>
      <t>X</t>
    </r>
    <r>
      <rPr>
        <sz val="11"/>
        <color theme="1"/>
        <rFont val="Calibri"/>
        <family val="2"/>
        <scheme val="minor"/>
      </rPr>
      <t xml:space="preserve"> (eurai)</t>
    </r>
  </si>
  <si>
    <t>Viešieji pirkimai</t>
  </si>
  <si>
    <r>
      <t xml:space="preserve">I. Viešųjų pirkimų vykdymas:
</t>
    </r>
    <r>
      <rPr>
        <i/>
        <sz val="11"/>
        <color theme="1"/>
        <rFont val="Calibri"/>
        <family val="2"/>
        <scheme val="minor"/>
      </rPr>
      <t>1. Įvardijami planuoti pagrindiniai metiniai veiksmai/darbai viešųjų pirkimų vykdymo tema.
Konstatuojama įvykdymo būsena (įvykdyta, neįvykdyta, vykdoma) ir trumpai pakomentuojama.
2.
3.</t>
    </r>
  </si>
  <si>
    <t>Bendras vykdomų viešųjų pirkimų įvertinimas (spalva, balai)</t>
  </si>
  <si>
    <t>,</t>
  </si>
  <si>
    <t>Žaliųjų pirkimų dalis (pagal vertę) (proc.)</t>
  </si>
  <si>
    <t>Bendra vykdytų pirkimų vertė (vnt.)</t>
  </si>
  <si>
    <t>Vykdytų žaliųjų pirkimų vertė (vnt.)</t>
  </si>
  <si>
    <t>.</t>
  </si>
  <si>
    <t>(Pasirašančio asmens pareigos)</t>
  </si>
  <si>
    <t>(parašas)</t>
  </si>
  <si>
    <t>(Vardas Pavardė)</t>
  </si>
  <si>
    <t xml:space="preserve">(Lietuvos Respublikos kultūros ministro </t>
  </si>
  <si>
    <r>
      <rPr>
        <sz val="16"/>
        <rFont val="Calibri Light"/>
        <family val="2"/>
        <charset val="186"/>
        <scheme val="major"/>
      </rPr>
      <t>[KULTŪROS MINISTRO VALDYMO SRIČIŲ BIUDŽETINIŲ ĮSTAIGŲ (MUZIEJŲ) METINIO VEIKLOS PLANO VYKDYMO ATASKAITOS FORMA]</t>
    </r>
    <r>
      <rPr>
        <b/>
        <sz val="16"/>
        <color rgb="FFC00000"/>
        <rFont val="Calibri Light"/>
        <family val="2"/>
        <charset val="186"/>
        <scheme val="major"/>
      </rPr>
      <t xml:space="preserve">
(MUZIEJAUS PAVADINIMAS)</t>
    </r>
    <r>
      <rPr>
        <b/>
        <sz val="16"/>
        <rFont val="Calibri Light"/>
        <family val="2"/>
        <charset val="186"/>
        <scheme val="major"/>
      </rPr>
      <t xml:space="preserve">
20</t>
    </r>
    <r>
      <rPr>
        <b/>
        <i/>
        <sz val="16"/>
        <color rgb="FFC00000"/>
        <rFont val="Calibri Light"/>
        <family val="2"/>
        <charset val="186"/>
        <scheme val="major"/>
      </rPr>
      <t xml:space="preserve">XX </t>
    </r>
    <r>
      <rPr>
        <b/>
        <sz val="16"/>
        <rFont val="Calibri Light"/>
        <family val="2"/>
        <charset val="186"/>
        <scheme val="major"/>
      </rPr>
      <t>METŲ VEIKLOS PLANO VYKDYMO ATASKAITA</t>
    </r>
  </si>
  <si>
    <t xml:space="preserve">Lankytojų skaičius (žm.)
</t>
  </si>
  <si>
    <t>Lankytojų skaičius muziejaus ekspozicijose ir parodose (žm.)</t>
  </si>
  <si>
    <t>Apsilankiusių muziejaus ekspozicijose ir parodose  asmenų, turinčių negalią, skaičius (žm.)</t>
  </si>
  <si>
    <t>Lankytojų skaičius muziejaus fonduose (žm.)</t>
  </si>
  <si>
    <t xml:space="preserve">Apsilankymų muziejaus virtualiose parodose skaičius (vnt.) </t>
  </si>
  <si>
    <r>
      <t>Nemokamai apsilankiusių lankytojų skaičius (žm.),</t>
    </r>
    <r>
      <rPr>
        <i/>
        <sz val="11"/>
        <rFont val="Calibri"/>
        <family val="2"/>
        <charset val="186"/>
        <scheme val="minor"/>
      </rPr>
      <t xml:space="preserve"> </t>
    </r>
    <r>
      <rPr>
        <b/>
        <i/>
        <sz val="11"/>
        <rFont val="Calibri"/>
        <family val="2"/>
        <charset val="186"/>
        <scheme val="minor"/>
      </rPr>
      <t>iš jų:</t>
    </r>
  </si>
  <si>
    <t>Nemokamai apsilankiusių lankytojų skaičius paskutiniais mėnesių sekmadieniais (žm.)</t>
  </si>
  <si>
    <r>
      <t xml:space="preserve">II. Muziejaus rinkiniai:
</t>
    </r>
    <r>
      <rPr>
        <i/>
        <sz val="11"/>
        <color theme="1"/>
        <rFont val="Calibri"/>
        <family val="2"/>
        <scheme val="minor"/>
      </rPr>
      <t>1. Įvardijami numatomi pagrindiniai metiniai veiksmai/darbai muziejaus rinkinių tema.</t>
    </r>
    <r>
      <rPr>
        <b/>
        <sz val="11"/>
        <color theme="1"/>
        <rFont val="Calibri"/>
        <family val="2"/>
        <scheme val="minor"/>
      </rPr>
      <t xml:space="preserve">
</t>
    </r>
    <r>
      <rPr>
        <i/>
        <sz val="11"/>
        <color theme="1"/>
        <rFont val="Calibri"/>
        <family val="2"/>
        <scheme val="minor"/>
      </rPr>
      <t>Konstatuojama įvykdymo būsena (įvykdyta, neįvykdyta, vykdoma) ir trumpai pakomentuojama.
2.
3.</t>
    </r>
  </si>
  <si>
    <t>Visuomenei pristatyta muziejaus rinkinio dalis (proc.)</t>
  </si>
  <si>
    <t xml:space="preserve">Muziejaus rinkiniuose saugomų muziejinių vertybių skaičius (kaupiamieji vnt.) </t>
  </si>
  <si>
    <t>Muziejaus rinkiniuose saugomų muziejinių vertybių bendra vertė (eurai)</t>
  </si>
  <si>
    <t xml:space="preserve">Įsigytų muziejinių vertybių skaičius (vnt.) </t>
  </si>
  <si>
    <t>Metinės išlaidos kilnojamųjų kultūros vertybių įsigijimui (eurai)</t>
  </si>
  <si>
    <t>Eksponuotų muziejaus rinkiniuose saugomų muziejinių vertybių skaičius (vnt.)</t>
  </si>
  <si>
    <t>Virtualiai eksponuotų muziejaus rinkiniuose saugomų muziejinių vertybių skaičius (vnt.)</t>
  </si>
  <si>
    <t>Išleistų muziejaus rinkinius populiarinančių leidinių skaičius (vnt.)</t>
  </si>
  <si>
    <t>Mokslinių publikacijų skaičius (vnt.)</t>
  </si>
  <si>
    <t>Surengtų parodų skaičius (vnt.)</t>
  </si>
  <si>
    <t>Surengtų parodų muziejuje skaičius (vnt.)</t>
  </si>
  <si>
    <t>Surengtų parodų kitur Lietuvoje skaičius (vnt.)</t>
  </si>
  <si>
    <t>Surengtų parodų užsienyje skaičius (vnt.)</t>
  </si>
  <si>
    <t>Surengtų virtualių parodų skaičius (vnt.)</t>
  </si>
  <si>
    <t>Lituanistinių muziejinių vertybių aktualizavimo veiklų skaičius (vnt.)</t>
  </si>
  <si>
    <t>Atliekamų paieškos ir kitų tyrimų apie kultūros vertybes, esančias užsienyje, skaičius (vnt.)</t>
  </si>
  <si>
    <t>Įsigytų lituanistinių muziejinių vertybių iš užsienio skaičius (vnt.)</t>
  </si>
  <si>
    <t>Surengtų parodų ir (ar) kitų muziejaus renginių apie lituanistines vertybes, esančias užsienyje, skaičius (vnt.)</t>
  </si>
  <si>
    <t>Tikrąja verte įvertintų muziejaus rinkiniuose saugomų muziejinių vertybių dalis (proc.)</t>
  </si>
  <si>
    <t>Pervertintų tikrąja verte muziejaus rinkiniuose saugomų muziejinių vertybių skaičius (vnt.)</t>
  </si>
  <si>
    <t>Įvertintų tikrąja verte muziejaus rinkiniuose saugomų muziejinių vertybių skaičius (vnt.)</t>
  </si>
  <si>
    <t>Būtino konservuoti ir restauruoti muziejaus rinkinio dalis (proc.)</t>
  </si>
  <si>
    <t>Konservuotų muziejinių vertybių  skaičius (vnt.)</t>
  </si>
  <si>
    <t>Restauruotų muziejinių vertybių skaičius (vnt.)</t>
  </si>
  <si>
    <t>Būtinų konservuoti ir restauruoti muziejaus rinkiniuose saugomų muziejinių vertybių  skaičius (vnt.)</t>
  </si>
  <si>
    <t>Restauruotų muziejinių vertybių, priklausančių kitiems muziejams, įstaigoms ir privatiems asmenims, skaičius (vnt.)</t>
  </si>
  <si>
    <t xml:space="preserve">Suteiktų metodinių prevencinio konservavimo, konservavimo, restauravimo ir technologinių tyrimų konsultacijų skaičius (vnt.) </t>
  </si>
  <si>
    <t xml:space="preserve">Konsultuotų kitų muziejų specialistų rinkinių apsaugos, apskaitos, eksponavimo, tyrimo, parodų rengimo, edukacijos ir kitais muziejiniais klausimais skaičius (asm.) 
</t>
  </si>
  <si>
    <t>Suteiktų metodinių konsultacijų rinkinių apsaugos, apskaitos, eksponavimo, tyrimo, parodų rengimo, edukacijos ir kitais muziejiniais klausimais kitų muziejų specialistams skaičius (vnt.)</t>
  </si>
  <si>
    <t>Surengtų dalijimosi gerąja praktika veiklų rinkinių apsaugos, apskaitos, eksponavimo ir tyrimo klausimais kitų muziejų specialistams skaičius (vnt.)</t>
  </si>
  <si>
    <r>
      <t xml:space="preserve">III. Kultūrinės edukacijos veikla:
</t>
    </r>
    <r>
      <rPr>
        <i/>
        <sz val="11"/>
        <color theme="1"/>
        <rFont val="Calibri"/>
        <family val="2"/>
        <scheme val="minor"/>
      </rPr>
      <t>1. Įvardijami planuoti pagrindiniai metiniai veiksmai/darbai kultūrinės edukacijos veiklos tema.
Konstatuojama įvykdymo būsena (įvykdyta, neįvykdyta, vykdoma) ir trumpai pakomentuojama.
2.
3.</t>
    </r>
  </si>
  <si>
    <r>
      <t>Edukaciniuose užsiėmimuose  dalyvavusių žmonių skaičius (žm.),</t>
    </r>
    <r>
      <rPr>
        <b/>
        <i/>
        <sz val="11"/>
        <rFont val="Calibri"/>
        <family val="2"/>
        <charset val="186"/>
        <scheme val="minor"/>
      </rPr>
      <t xml:space="preserve"> iš jų:</t>
    </r>
  </si>
  <si>
    <t>Muziejaus sukurtų virtualių edukacinių produktų skaičius (vnt.)</t>
  </si>
  <si>
    <t>Muziejaus sukurtų virtualių edukacinių produktų peržiūrų skaičius (vnt.)</t>
  </si>
  <si>
    <t>Ekskursijose dalyvavusių žmonių skaičius (žm.)</t>
  </si>
  <si>
    <t>Organizuotų ekskursijų skaičius (vnt.)</t>
  </si>
  <si>
    <t>Virtualiose ekskursijose (turuose)  dalyvavusių žmonių skaičius (žm.)</t>
  </si>
  <si>
    <t>Virtualių ekskursijų (turų) skaičius (vnt.)</t>
  </si>
  <si>
    <r>
      <t xml:space="preserve">IV. Skaitmeninimas:
</t>
    </r>
    <r>
      <rPr>
        <i/>
        <sz val="11"/>
        <color theme="1"/>
        <rFont val="Calibri"/>
        <family val="2"/>
        <scheme val="minor"/>
      </rPr>
      <t>1. Įvardijami numatomi pagrindiniai metiniai veiksmai/darbai skaitmeninimo tema.
Konstatuojama įvykdymo būsena (įvykdyta, neįvykdyta, vykdoma) ir trumpai pakomentuojama.
2.
3.</t>
    </r>
  </si>
  <si>
    <t>Suskaitmenintų ir skaitmeninių kultūros paveldo objektų peržiūrų skaičius, tenkantis vienam objektui (vnt.)</t>
  </si>
  <si>
    <t>Suskaitmenintų ir skaitmeninių kultūros paveldo objektų skaičius iš viso (vnt.)</t>
  </si>
  <si>
    <t>Suskaitmenintų kultūros paveldo objektų skaičius (vnt.)</t>
  </si>
  <si>
    <t>Suskaitmenintų ir skaitmeninių kultūros paveldo objektų peržiūrų skaičius (vnt.)</t>
  </si>
  <si>
    <t>LIMIS portale prieinamų suskaitmenintų ir skaitmeninių kultūros paveldo objektų skaičius iš viso (vnt.)</t>
  </si>
  <si>
    <t>VEPIS sistemoje prieinamų suskaitmenintų ir skaitmeninių kultūros paveldo objektų skaičius (vnt.)</t>
  </si>
  <si>
    <t xml:space="preserve">Suskaitmenintų kultūros paveldo objektų, kurių skaitmeninių kopijų, metaduomenų ir ženklinimo kokybė atitinka ne žemesnę kaip trečią duomenų kokybės kategoriją, skaičius (vnt.) </t>
  </si>
  <si>
    <r>
      <t xml:space="preserve">Lietuvos muziejų, pasinaudojusių skaitmeninimo kompetencijų centrų paslaugomis, skaičius (vnt.) 
</t>
    </r>
    <r>
      <rPr>
        <i/>
        <sz val="11"/>
        <rFont val="Calibri"/>
        <family val="2"/>
        <charset val="186"/>
        <scheme val="minor"/>
      </rPr>
      <t>[Taikoma tik Lietuvos nacionaliniam dailės muziejui, Nacionaliniam M. K. Čiurlionio dailės muziejui, Lietuvos jūrų muziejui ir Šiaulių „Aušros“ muziejui]</t>
    </r>
  </si>
  <si>
    <t>Suteiktų metodinių konsultacijų skaitmeninimo klausimais skaičius (vnt.)</t>
  </si>
  <si>
    <t>Kitiems Lietuvos muziejams sukurtų skaitmeninių vaizdų skaičius (vnt.)</t>
  </si>
  <si>
    <r>
      <t xml:space="preserve">LIMIS portale prieinamų Lietuvos muziejų suskaitmenintų ir skaitmeninių kultūros paveldo objektų dalis (proc.) 
</t>
    </r>
    <r>
      <rPr>
        <i/>
        <sz val="11"/>
        <rFont val="Calibri"/>
        <family val="2"/>
        <charset val="186"/>
        <scheme val="minor"/>
      </rPr>
      <t>[Taikoma tik Lietuvos nacionaliniam dailės muziejui]</t>
    </r>
  </si>
  <si>
    <t>Suskaitmenintų ir skaitmeninių Lietuvos muziejų saugomų kultūros paveldo objektų skaičius iš viso (vnt.)</t>
  </si>
  <si>
    <t>Suskaitmenintų ir skaitmeninių Lietuvos muziejų kultūros paveldo objektų, prieinamų LIMIS portale, skaičius (vnt.)</t>
  </si>
  <si>
    <r>
      <t xml:space="preserve">LIMIS portale prieinamų suskaitmenintų ir skaitmeninių Lietuvos muziejų saugomų kultūros paveldo objektų dalis VEPIS sistemoje (proc.) 
</t>
    </r>
    <r>
      <rPr>
        <i/>
        <sz val="11"/>
        <rFont val="Calibri"/>
        <family val="2"/>
        <charset val="186"/>
        <scheme val="minor"/>
      </rPr>
      <t>[Taikoma tik Lietuvos nacionaliniam dailės muziejui]</t>
    </r>
  </si>
  <si>
    <t>Suskaitmenintų ir skaitmeninių kultūros paveldo objektų, pateiktų į VEPIS sistemą, skaičius iš viso (vnt.)</t>
  </si>
  <si>
    <r>
      <t xml:space="preserve">Virtualiųjų apsilankymų LIMIS portale skaičiaus pokytis lyginant su praėjusiais metais (proc.) 
</t>
    </r>
    <r>
      <rPr>
        <i/>
        <sz val="11"/>
        <rFont val="Calibri"/>
        <family val="2"/>
        <charset val="186"/>
        <scheme val="minor"/>
      </rPr>
      <t>[Taikoma tik Lietuvos nacionaliniam dailės muziejui]</t>
    </r>
  </si>
  <si>
    <t>Virtualiųjų apsilankymų LIMIS portale skaičius praėjusiais ataskaitiniais metais (vnt.)</t>
  </si>
  <si>
    <t>Virtualiųjų apsilankymų LIMIS portale skaičius (vnt.)</t>
  </si>
  <si>
    <r>
      <t xml:space="preserve">Į „Europeana“ sistemą pateiktų suskaitmenintų Lietuvos muziejų kultūros paveldo objektų skaičius iš viso (vnt.)
</t>
    </r>
    <r>
      <rPr>
        <i/>
        <sz val="11"/>
        <color theme="1"/>
        <rFont val="Calibri"/>
        <family val="2"/>
        <charset val="186"/>
        <scheme val="minor"/>
      </rPr>
      <t>[Taikoma tik Lietuvos nacionaliniam dailės muziejui]</t>
    </r>
  </si>
  <si>
    <t>Į „Europeana“ sistemą pateiktų  suskaitmenintų Lietuvos muziejų kultūros paveldo objektų skaičius (vnt.)</t>
  </si>
  <si>
    <t>Muziejaus surengtų renginių skaičius (vnt.)</t>
  </si>
  <si>
    <t>Lankytojų skaičius muziejaus organizuotuose renginiuose (žm.)</t>
  </si>
  <si>
    <t>Surengtų virtualių renginių skaičius (vnt.)</t>
  </si>
  <si>
    <t xml:space="preserve">Apsilankymų muziejaus virtualiuose renginiuose skaičius (vnt.) </t>
  </si>
  <si>
    <t>Kitų juridinių asmenų muziejuje surengtų renginių skaičius (vnt.)</t>
  </si>
  <si>
    <t>Lankytojų skaičius muziejuje kitų juridinių asmenų surengtuose  renginiuose (žm.)</t>
  </si>
  <si>
    <t>Atnaujintų/naujai įrengtų muziejaus ekspozicijų skaičius (vnt.)</t>
  </si>
  <si>
    <t>Atnaujintų muziejaus ekspozicijų skaičius (vnt.)</t>
  </si>
  <si>
    <t>Naujai įrengtų muziejaus ekspozicijų skaičius (vnt.)</t>
  </si>
  <si>
    <t>Surengtų tarptautinių parodų Lietuvoje bei užsienyje skaičius (vnt.)</t>
  </si>
  <si>
    <t>Tarptautinių projektų, kuriuos įgyvendina(-o) arba dalyvauja(-o) įgyvendinant muziejus, skaičius (vnt.)</t>
  </si>
  <si>
    <t>Tarptautinių projektų, kuriuos įgyvendina(-o) muziejus, skaičius (vnt.)</t>
  </si>
  <si>
    <t>Tarptautinių projektų Lietuvoje ir užsienyje, kuriuose dalyvauja(-o) muziejus, skaičius (vnt.)</t>
  </si>
  <si>
    <t>Tarptautinių organizacijų, kurių narys įvairiomis formomis yra muziejus, skaičius (vnt.)</t>
  </si>
  <si>
    <t>Muziejaus narystės tarptautinėse organizacijose skaičius (vnt.)</t>
  </si>
  <si>
    <t>Tarptautinių darbo grupių, kurių ekspertinėse veiklose dalyvavo muziejaus darbuotojai, skaičius (vnt.)</t>
  </si>
  <si>
    <r>
      <t xml:space="preserve">III. Tarpsektorinis bendradarbiavimas:
</t>
    </r>
    <r>
      <rPr>
        <i/>
        <sz val="11"/>
        <color theme="1"/>
        <rFont val="Calibri"/>
        <family val="2"/>
        <scheme val="minor"/>
      </rPr>
      <t>1. Įvardijami planuoti pagrindiniai metiniai veiksmai/darbai tarpsektorinio bendradarbiavimo tema.
Konstatuojama įvykdymo būsena (įvykdyta, neįvykdyta, vykdoma) ir trumpai pakomentuojama.
2.
3.</t>
    </r>
  </si>
  <si>
    <t>Jungtinių parodų su kitais Lietuvos muziejais skaičius (vnt.)</t>
  </si>
  <si>
    <t>Paskolintų muziejinių vertybių skaičius (vnt.)</t>
  </si>
  <si>
    <t>Pasiskolintų kultūros vertybių skaičius (vnt.)</t>
  </si>
  <si>
    <t>Atliktų lankytojų tyrimų skaičius (vnt.)</t>
  </si>
  <si>
    <t>Muziejaus administruojamų paskyrų socialiniuose tinkluose sekėjų skaičius (vnt.)</t>
  </si>
  <si>
    <t>Muziejuje ir/ar jos renginiuose bent kartą dirbusių savanorių skaičius (žm.)</t>
  </si>
  <si>
    <r>
      <t xml:space="preserve">Patvirtintų pareigybių bendrosios veiklos srityje skaičius (vnt.), </t>
    </r>
    <r>
      <rPr>
        <b/>
        <i/>
        <sz val="11"/>
        <color theme="1"/>
        <rFont val="Calibri"/>
        <family val="2"/>
        <charset val="186"/>
        <scheme val="minor"/>
      </rPr>
      <t>iš jų:</t>
    </r>
  </si>
  <si>
    <r>
      <t>Metinės įstaigos valdomų ar naudojamų pastatų ir / ar patalpų išlaikymo išlaidos (eurai),</t>
    </r>
    <r>
      <rPr>
        <b/>
        <sz val="11"/>
        <color theme="1"/>
        <rFont val="Calibri"/>
        <family val="2"/>
        <charset val="186"/>
        <scheme val="minor"/>
      </rPr>
      <t xml:space="preserve"> </t>
    </r>
    <r>
      <rPr>
        <b/>
        <i/>
        <sz val="11"/>
        <color theme="1"/>
        <rFont val="Calibri"/>
        <family val="2"/>
        <charset val="186"/>
        <scheme val="minor"/>
      </rPr>
      <t>iš jų:</t>
    </r>
  </si>
  <si>
    <r>
      <t xml:space="preserve">Įstaigos naudojamos tarnybinės transporto priemonės (vnt.), </t>
    </r>
    <r>
      <rPr>
        <b/>
        <i/>
        <sz val="11"/>
        <color theme="1"/>
        <rFont val="Calibri"/>
        <family val="2"/>
        <charset val="186"/>
        <scheme val="minor"/>
      </rPr>
      <t>iš jų:</t>
    </r>
  </si>
  <si>
    <r>
      <rPr>
        <sz val="16"/>
        <rFont val="Calibri Light"/>
        <family val="2"/>
        <charset val="186"/>
        <scheme val="major"/>
      </rPr>
      <t>[KULTŪROS MINISTRO VALDYMO SRIČIŲ BIUDŽETINIŲ ĮSTAIGŲ (APSKRIČIŲ BIBLIOTEKŲ) METINIO VEIKLOS PLANO VYKDYMO ATASKAITOS FORMA]</t>
    </r>
    <r>
      <rPr>
        <b/>
        <sz val="16"/>
        <color rgb="FFC00000"/>
        <rFont val="Calibri Light"/>
        <family val="2"/>
        <charset val="186"/>
        <scheme val="major"/>
      </rPr>
      <t xml:space="preserve">
(APSKRITIES BIBLIOTEKOS PAVADINIMAS) </t>
    </r>
    <r>
      <rPr>
        <b/>
        <sz val="16"/>
        <rFont val="Calibri Light"/>
        <family val="2"/>
        <charset val="186"/>
        <scheme val="major"/>
      </rPr>
      <t xml:space="preserve">
20</t>
    </r>
    <r>
      <rPr>
        <b/>
        <i/>
        <sz val="16"/>
        <color rgb="FFC00000"/>
        <rFont val="Calibri Light"/>
        <family val="2"/>
        <charset val="186"/>
        <scheme val="major"/>
      </rPr>
      <t>XX</t>
    </r>
    <r>
      <rPr>
        <b/>
        <i/>
        <sz val="16"/>
        <rFont val="Calibri Light"/>
        <family val="2"/>
        <charset val="186"/>
        <scheme val="major"/>
      </rPr>
      <t xml:space="preserve"> </t>
    </r>
    <r>
      <rPr>
        <b/>
        <sz val="16"/>
        <rFont val="Calibri Light"/>
        <family val="2"/>
        <charset val="186"/>
        <scheme val="major"/>
      </rPr>
      <t>METŲ VEIKLOS PLANO VYKDYMO ATASKAITA</t>
    </r>
  </si>
  <si>
    <r>
      <rPr>
        <sz val="11"/>
        <color theme="1"/>
        <rFont val="Calibri"/>
        <family val="2"/>
        <charset val="186"/>
        <scheme val="minor"/>
      </rPr>
      <t xml:space="preserve"> Stebėsenos rodiklis, matavimo vienetas</t>
    </r>
  </si>
  <si>
    <r>
      <t xml:space="preserve">Sudėtinis </t>
    </r>
    <r>
      <rPr>
        <sz val="11"/>
        <color theme="1"/>
        <rFont val="Calibri"/>
        <family val="2"/>
        <charset val="186"/>
        <scheme val="minor"/>
      </rPr>
      <t>stebėsenos rodiklis, 
matavimo vienetas</t>
    </r>
  </si>
  <si>
    <r>
      <rPr>
        <b/>
        <sz val="14"/>
        <color theme="1"/>
        <rFont val="Calibri"/>
        <family val="2"/>
        <charset val="186"/>
        <scheme val="minor"/>
      </rPr>
      <t>PAGRINDINĖ VEIKLA</t>
    </r>
    <r>
      <rPr>
        <b/>
        <i/>
        <sz val="14"/>
        <color theme="1"/>
        <rFont val="Calibri"/>
        <family val="2"/>
        <charset val="186"/>
        <scheme val="minor"/>
      </rPr>
      <t xml:space="preserve"> </t>
    </r>
    <r>
      <rPr>
        <i/>
        <sz val="14"/>
        <color theme="1"/>
        <rFont val="Calibri"/>
        <family val="2"/>
        <charset val="186"/>
        <scheme val="minor"/>
      </rPr>
      <t>(pagal teisės aktuose nustatytas funkcijas)</t>
    </r>
  </si>
  <si>
    <r>
      <t xml:space="preserve">I. Nustatytos teritorijos bibliotekų aptarnavimas:
</t>
    </r>
    <r>
      <rPr>
        <i/>
        <sz val="11"/>
        <color theme="1"/>
        <rFont val="Calibri"/>
        <family val="2"/>
        <charset val="186"/>
        <scheme val="minor"/>
      </rPr>
      <t>1. Įvardijami planuoti pagrindiniai metiniai veiksmai/darbai nustatytos teritorijos bibliotekų aptarnavimo tema.
Konstatuojama įvykdymo būsena (įvykdyta, neįvykdyta, vykdoma) ir trumpai pakomentuojama.
2.
3.</t>
    </r>
  </si>
  <si>
    <t xml:space="preserve">Suteiktų konsultacijų skaičius, tenkantis vienai aptarnaujamos teritorijos savivaldybės viešajai bibliotekai (vnt.)
</t>
  </si>
  <si>
    <t>Nustatytos teritorijos savivaldybių viešųjų bibliotekų skaičius (vnt.)</t>
  </si>
  <si>
    <t>Suteiktų konsultacijų nustatytos teritorijos savivaldybių viešosioms bibliotekoms skaičius (vnt.)</t>
  </si>
  <si>
    <t>Parengtų informacinių ir metodinių priemonių savivaldybių viešosioms bibliotekoms skaičius (vnt.)</t>
  </si>
  <si>
    <t>Nustatytos teritorijos mokyklų bibliotekų skaičius (vnt.)</t>
  </si>
  <si>
    <t>Suteiktų konsultacijų nustatytos teritorijos mokyklų bibliotekoms skaičius (vnt.)</t>
  </si>
  <si>
    <t>Nustatytos teritorijos bibliotekininkams skirtų kvalifikacijos tobulinimo renginių dalyvių skaičius (žm.)</t>
  </si>
  <si>
    <r>
      <t xml:space="preserve">Organizuotų kvalifikacijos tobulinimo renginių nustatytos teritorijos bibliotekininkams skaičius (vnt.), </t>
    </r>
    <r>
      <rPr>
        <b/>
        <i/>
        <sz val="11"/>
        <rFont val="Calibri"/>
        <family val="2"/>
        <charset val="186"/>
        <scheme val="minor"/>
      </rPr>
      <t>iš jų:</t>
    </r>
  </si>
  <si>
    <t xml:space="preserve">Organizuotų kvalifikacijos tobulinimo renginių, skatinančių duomenų bazių panaudą nustatytos teritorijos  bibliotekose, skaičius (vnt.)
</t>
  </si>
  <si>
    <t>Projektuose (programose), kurių tikslinė grupė yra nustatytos teritorijos savivaldybių viešosios bibliotekos ir/ar jų lankytojai, dalyvavusių savivaldybių viešųjų bibliotekų dalis (proc.)</t>
  </si>
  <si>
    <t>Vykdytų projektų (programų), kurių tikslinė grupė yra nustatytos teritorijos savivaldybių viešosios bibliotekos ir/ar jų lankytojai, skaičius (vnt.)</t>
  </si>
  <si>
    <t>Projektuose (programose), kurių tikslinė grupė yra nustatytos teritorijos savivaldybių bibliotekos ir/ar jų lankytojai, dalyvavusių savivaldybių viešųjų bibliotekų skaičius (vnt.)</t>
  </si>
  <si>
    <r>
      <t xml:space="preserve">II. Skaitmeninimas:
</t>
    </r>
    <r>
      <rPr>
        <i/>
        <sz val="11"/>
        <color theme="1"/>
        <rFont val="Calibri"/>
        <family val="2"/>
        <charset val="186"/>
        <scheme val="minor"/>
      </rPr>
      <t>1. Įvardijami planuoti pagrindiniai metiniai veiksmai/darbai skaitmeninimo tema.
Konstatuojama įvykdymo būsena (įvykdyta, neįvykdyta, vykdoma) ir trumpai pakomentuojama.
2.
3.</t>
    </r>
  </si>
  <si>
    <t xml:space="preserve">Suskaitmenintų ir skaitmeninių kultūros paveldo objektų peržiūrų skaičius (vnt.) </t>
  </si>
  <si>
    <t>Nustatytos teritorijos savivaldybių viešųjų bibliotekų, kurios naudojasi apskrities viešosios bibliotekos skaitmeninimo kompetencijų centro paslaugomis, dalis (proc.)</t>
  </si>
  <si>
    <t>Nustatytos teritorijos savivaldybių viešųjų bibliotekų, kurios naudojosi apskrities viešosios bibliotekos skaitmeninimo centro paslaugomis, skaičius (vnt.)</t>
  </si>
  <si>
    <r>
      <t xml:space="preserve">III. Dokumentų fondas:
</t>
    </r>
    <r>
      <rPr>
        <i/>
        <sz val="11"/>
        <color theme="1"/>
        <rFont val="Calibri"/>
        <family val="2"/>
        <charset val="186"/>
        <scheme val="minor"/>
      </rPr>
      <t>1. Įvardijami numatomi pagrindiniai metiniai veiksmai/darbai dokumentų fondo tema.
Konstatuojama įvykdymo būsena (įvykdyta, neįvykdyta, vykdoma) ir trumpai pakomentuojama.
2.
3.</t>
    </r>
  </si>
  <si>
    <t>Per tarpbibliotekinį abonementą įvykdytų užklausų dalis (proc.)</t>
  </si>
  <si>
    <t>Per tarpbibliotekinį abonementą gautų užklausų skaičius (vnt.)</t>
  </si>
  <si>
    <t>Per tarpbibliotekinį abonementą įvykdytų užklausų skaičius (vnt.)</t>
  </si>
  <si>
    <r>
      <rPr>
        <b/>
        <sz val="11"/>
        <rFont val="Calibri"/>
        <family val="2"/>
        <scheme val="minor"/>
      </rPr>
      <t xml:space="preserve">Lietuvos publikuotų dokumentų archyvinio fondo surinkimo pilnumas (proc.)                        
</t>
    </r>
    <r>
      <rPr>
        <i/>
        <sz val="11"/>
        <rFont val="Calibri"/>
        <family val="2"/>
        <charset val="186"/>
        <scheme val="minor"/>
      </rPr>
      <t>[Taikoma tik Kauno apskrities viešajai bibliotekai]</t>
    </r>
  </si>
  <si>
    <t>Lietuvos leidėjų per metus išleistų leidinių skaičius (vnt.)</t>
  </si>
  <si>
    <t>Iš leidėjų gautų privalomojo egzemplioriaus pavadinimų skaičius (vnt.)</t>
  </si>
  <si>
    <r>
      <rPr>
        <b/>
        <sz val="11"/>
        <rFont val="Calibri"/>
        <family val="2"/>
        <scheme val="minor"/>
      </rPr>
      <t xml:space="preserve">Sudarytų nacionalinės retrospektyviosios bibliografijos įrašų skaičiaus pokytis lyginant su praėjusiais metais (proc.)
</t>
    </r>
    <r>
      <rPr>
        <i/>
        <sz val="11"/>
        <rFont val="Calibri"/>
        <family val="2"/>
        <charset val="186"/>
        <scheme val="minor"/>
      </rPr>
      <t>[Taikoma tik Kauno apskrities viešajai bibliotekai]</t>
    </r>
  </si>
  <si>
    <t>Sudarytų nacionalinės retrospektyviosios bibliografijos įrašų skaičius praėjusiais ataskaitiniais metais (vnt.)</t>
  </si>
  <si>
    <t>Sudarytų nacionalinės retrospektyviosios bibliografijos įrašų skaičius (vnt.)</t>
  </si>
  <si>
    <r>
      <t xml:space="preserve">IV. Mokymosi visą gyvenimą ir kultūrinės edukacijos veiklos:
</t>
    </r>
    <r>
      <rPr>
        <i/>
        <sz val="11"/>
        <color theme="1"/>
        <rFont val="Calibri"/>
        <family val="2"/>
        <charset val="186"/>
        <scheme val="minor"/>
      </rPr>
      <t>1. Įvardijami planuoti pagrindiniai metiniai veiksmai/darbai mokymosi visą gyvenimą ir kultūrinės edukacijos veiklų tema.
Konstatuojama įvykdymo būsena (įvykdyta, neįvykdyta, vykdoma) ir trumpai pakomentuojama.
2.
3.</t>
    </r>
  </si>
  <si>
    <r>
      <t xml:space="preserve">Apmokytų gyventojų skaičius (žm.), </t>
    </r>
    <r>
      <rPr>
        <b/>
        <i/>
        <sz val="11"/>
        <rFont val="Calibri"/>
        <family val="2"/>
        <charset val="186"/>
        <scheme val="minor"/>
      </rPr>
      <t>iš jų:</t>
    </r>
  </si>
  <si>
    <r>
      <t>Skaitmeninio raštingumo mokymų dalyvių skaičius (žm.),</t>
    </r>
    <r>
      <rPr>
        <b/>
        <i/>
        <sz val="11"/>
        <rFont val="Calibri"/>
        <family val="2"/>
        <charset val="186"/>
        <scheme val="minor"/>
      </rPr>
      <t xml:space="preserve"> iš jų:</t>
    </r>
  </si>
  <si>
    <t>Virtualių skaitmeninio raštingumo mokymų dalyvių skaičius (žm.)</t>
  </si>
  <si>
    <r>
      <t>Medijų ir informacinio raštingumo mokymų dalyvių skaičius (žm.),</t>
    </r>
    <r>
      <rPr>
        <b/>
        <i/>
        <sz val="11"/>
        <rFont val="Calibri"/>
        <family val="2"/>
        <charset val="186"/>
        <scheme val="minor"/>
      </rPr>
      <t xml:space="preserve"> iš jų:</t>
    </r>
  </si>
  <si>
    <t>Virtualiu būdu apmokytų gyventojų skaičius (žm.)</t>
  </si>
  <si>
    <t>Virtualių medijų ir informacinio raštingumo mokymų dalyvių skaičius (žm.)</t>
  </si>
  <si>
    <r>
      <t>Kitų mokymų dalyvių skaičius (žm.),</t>
    </r>
    <r>
      <rPr>
        <b/>
        <i/>
        <sz val="11"/>
        <rFont val="Calibri"/>
        <family val="2"/>
        <charset val="186"/>
        <scheme val="minor"/>
      </rPr>
      <t xml:space="preserve"> iš jų:</t>
    </r>
  </si>
  <si>
    <t>Virtualių kitų mokymų dalyvių skaičius (žm.)</t>
  </si>
  <si>
    <r>
      <t xml:space="preserve">Bibliotekos parengtų mokymo(si) programų skaičius (vnt.), </t>
    </r>
    <r>
      <rPr>
        <b/>
        <i/>
        <sz val="11"/>
        <rFont val="Calibri"/>
        <family val="2"/>
        <charset val="186"/>
        <scheme val="minor"/>
      </rPr>
      <t>iš jų:</t>
    </r>
  </si>
  <si>
    <t>Bibliotekos parengtų virtualių mokymo(si) programų skaičius (vnt.)</t>
  </si>
  <si>
    <r>
      <t xml:space="preserve">V Apsilankymai:
</t>
    </r>
    <r>
      <rPr>
        <i/>
        <sz val="11"/>
        <color theme="1"/>
        <rFont val="Calibri"/>
        <family val="2"/>
        <charset val="186"/>
        <scheme val="minor"/>
      </rPr>
      <t>1. Įvardijami planuoti pagrindiniai metiniai veiksmai/darbai apsilankymų tema.
Konstatuojama įvykdymo būsena (įvykdyta, neįvykdyta, vykdoma) ir trumpai pakomentuojama.
2.
3.</t>
    </r>
  </si>
  <si>
    <t>Bendras lankytojų skaičius (žm.)</t>
  </si>
  <si>
    <r>
      <t xml:space="preserve">I. Paslaugos:
</t>
    </r>
    <r>
      <rPr>
        <i/>
        <sz val="11"/>
        <color theme="1"/>
        <rFont val="Calibri"/>
        <family val="2"/>
        <charset val="186"/>
        <scheme val="minor"/>
      </rPr>
      <t>1. Įvardijami planuoti pagrindiniai metiniai veiksmai/darbai paslaugų tema.
Konstatuojama įvykdymo būsena (įvykdyta, neįvykdyta, vykdoma) ir trumpai pakomentuojama.
2.
3.</t>
    </r>
  </si>
  <si>
    <t>Surengtų renginių skaičius (vnt.)</t>
  </si>
  <si>
    <t xml:space="preserve">Apsilankymų bibliotekos virtualiuose renginiuose skaičius (vnt.) </t>
  </si>
  <si>
    <r>
      <t xml:space="preserve">II. Tarptautiškumas:
</t>
    </r>
    <r>
      <rPr>
        <i/>
        <sz val="11"/>
        <color theme="1"/>
        <rFont val="Calibri"/>
        <family val="2"/>
        <charset val="186"/>
        <scheme val="minor"/>
      </rPr>
      <t>1. Įvardijami planuoti pagrindiniai metiniai veiksmai/darbai tarptautiškumo tema.
Konstatuojama įvykdymo būsena (įvykdyta, neįvykdyta, vykdoma) ir trumpai pakomentuojama.
2.
3.</t>
    </r>
  </si>
  <si>
    <t>Tarptautinių projektų, kuriuos įgyvendina(-o) arba dalyvauja(-o) įgyvendinant biblioteka, skaičius (vnt.)</t>
  </si>
  <si>
    <t>Tarptautinių projektų, kuriuos įgyvendina(-o) biblioteka, skaičius (vnt.)</t>
  </si>
  <si>
    <t>Tarptautinių projektų Lietuvoje ir užsienyje, kuriuose dalyvauja(-o) biblioteka, skaičius (vnt.)</t>
  </si>
  <si>
    <r>
      <t xml:space="preserve">III. Tarpsektorinis bendradarbiavimas:
</t>
    </r>
    <r>
      <rPr>
        <i/>
        <sz val="11"/>
        <color theme="1"/>
        <rFont val="Calibri"/>
        <family val="2"/>
        <charset val="186"/>
        <scheme val="minor"/>
      </rPr>
      <t>1. Įvardijami planuoti pagrindiniai metiniai veiksmai/darbai tarpsektorinio bendradarbiavimo tema.
Konstatuojama įvykdymo būsena (įvykdyta, neįvykdyta, vykdoma) ir trumpai pakomentuojama.
2.
3.</t>
    </r>
  </si>
  <si>
    <t>Bendradarbiaujant su kitomis įstaigomis ir organizacijomis įgyvendintų iniciatyvų skaičius (vnt.)</t>
  </si>
  <si>
    <t>Bendradarbiaujant su verslo įmonėmis ir  organizacijomis bei valstybės įmonėmis įgyvendintų iniciatyvų skaičius (vnt.)</t>
  </si>
  <si>
    <r>
      <t xml:space="preserve">IV. Rinkodara:
</t>
    </r>
    <r>
      <rPr>
        <i/>
        <sz val="11"/>
        <color theme="1"/>
        <rFont val="Calibri"/>
        <family val="2"/>
        <charset val="186"/>
        <scheme val="minor"/>
      </rPr>
      <t>1. Įvardijami planuoti pagrindiniai metiniai veiksmai/darbai rinkodaros tema.
Konstatuojama įvykdymo būsena (įvykdyta, neįvykdyta, vykdoma) ir trumpai pakomentuojama.
2.
3.</t>
    </r>
  </si>
  <si>
    <t>Bibliotekos administruojamų paskyrų socialiniuose tinkluose sekėjų skaičius (vnt.)</t>
  </si>
  <si>
    <r>
      <t xml:space="preserve">V. Savanoriavimas, socialinis dalyvavimas:
</t>
    </r>
    <r>
      <rPr>
        <i/>
        <sz val="11"/>
        <color theme="1"/>
        <rFont val="Calibri"/>
        <family val="2"/>
        <charset val="186"/>
        <scheme val="minor"/>
      </rPr>
      <t>1. Įvardijami planuoti pagrindiniai metiniai veiksmai/darbai savanoriavimo, socialinio dalyvavimo tema.
Konstatuojama įvykdymo būsena (įvykdyta, neįvykdyta, vykdoma) ir trumpai pakomentuojama.
2.
3.</t>
    </r>
  </si>
  <si>
    <t>Bibliotekoje ir/ar jos renginiuose bent kartą dirbusių savanorių skaičius (žm.)</t>
  </si>
  <si>
    <r>
      <t>Įstaigos uždirbtos lėšos (pajamų įmokos) už suteiktas paslaugas (eurai),</t>
    </r>
    <r>
      <rPr>
        <b/>
        <sz val="11"/>
        <color theme="1"/>
        <rFont val="Calibri"/>
        <family val="2"/>
        <charset val="186"/>
        <scheme val="minor"/>
      </rPr>
      <t xml:space="preserve"> </t>
    </r>
    <r>
      <rPr>
        <b/>
        <i/>
        <sz val="11"/>
        <color theme="1"/>
        <rFont val="Calibri"/>
        <family val="2"/>
        <charset val="186"/>
        <scheme val="minor"/>
      </rPr>
      <t>iš jų:</t>
    </r>
    <r>
      <rPr>
        <sz val="11"/>
        <color theme="1"/>
        <rFont val="Calibri"/>
        <family val="2"/>
        <scheme val="minor"/>
      </rPr>
      <t xml:space="preserve">
</t>
    </r>
    <r>
      <rPr>
        <sz val="11"/>
        <rFont val="Calibri"/>
        <family val="2"/>
        <scheme val="minor"/>
      </rPr>
      <t xml:space="preserve">
</t>
    </r>
  </si>
  <si>
    <r>
      <t>Metinės įstaigos valdomų ar naudojamų pastatų ir / ar patalpų išlaikymo išlaidos (eurai),</t>
    </r>
    <r>
      <rPr>
        <b/>
        <i/>
        <sz val="11"/>
        <color theme="1"/>
        <rFont val="Calibri"/>
        <family val="2"/>
        <charset val="186"/>
        <scheme val="minor"/>
      </rPr>
      <t xml:space="preserve"> iš jų:</t>
    </r>
  </si>
  <si>
    <r>
      <rPr>
        <sz val="16"/>
        <color theme="1"/>
        <rFont val="Calibri Light"/>
        <family val="2"/>
        <charset val="186"/>
        <scheme val="major"/>
      </rPr>
      <t>[KULTŪROS MINISTRO VALDYMO SRIČIŲ BIUDŽETINĖS ĮSTAIGOS LIETUVOS AUDIOSENSORINĖS BIBLIOTEKOS METINIO VEIKLOS PLANO VYKDYMO ATASKAITOS FORMA]</t>
    </r>
    <r>
      <rPr>
        <b/>
        <sz val="16"/>
        <color theme="1"/>
        <rFont val="Calibri Light"/>
        <family val="2"/>
        <charset val="186"/>
        <scheme val="major"/>
      </rPr>
      <t xml:space="preserve">
LIETUVOS AUDIOSENSORINĖS BIBLIOTEKOS 
20</t>
    </r>
    <r>
      <rPr>
        <b/>
        <i/>
        <sz val="16"/>
        <color rgb="FFFF0000"/>
        <rFont val="Calibri Light"/>
        <family val="2"/>
        <charset val="186"/>
        <scheme val="major"/>
      </rPr>
      <t>XX</t>
    </r>
    <r>
      <rPr>
        <b/>
        <i/>
        <sz val="16"/>
        <color theme="1"/>
        <rFont val="Calibri Light"/>
        <family val="2"/>
        <charset val="186"/>
        <scheme val="major"/>
      </rPr>
      <t xml:space="preserve"> </t>
    </r>
    <r>
      <rPr>
        <b/>
        <sz val="16"/>
        <color theme="1"/>
        <rFont val="Calibri Light"/>
        <family val="2"/>
        <charset val="186"/>
        <scheme val="major"/>
      </rPr>
      <t>METŲ VEIKLOS PLANO VYKDYMO ATASKAITA</t>
    </r>
  </si>
  <si>
    <r>
      <t xml:space="preserve">I. Apsilankymai:
</t>
    </r>
    <r>
      <rPr>
        <i/>
        <sz val="11"/>
        <color theme="1"/>
        <rFont val="Calibri"/>
        <family val="2"/>
        <charset val="186"/>
        <scheme val="minor"/>
      </rPr>
      <t>1. Įvardijami planuoti pagrindiniai metiniai veiksmai/darbai apsilankymų tema.
Konstatuojama įvykdymo būsena (įvykdyta, neįvykdyta, vykdoma) ir trumpai pakomentuojama.
2.
3.</t>
    </r>
  </si>
  <si>
    <r>
      <t xml:space="preserve">II. Dokumentų fondas:
</t>
    </r>
    <r>
      <rPr>
        <i/>
        <sz val="11"/>
        <color theme="1"/>
        <rFont val="Calibri"/>
        <family val="2"/>
        <charset val="186"/>
        <scheme val="minor"/>
      </rPr>
      <t>1. Įvardijami numatomi pagrindiniai metiniai veiksmai/darbai dokumentų fondo tema.
Konstatuojama įvykdymo būsena (įvykdyta, neįvykdyta, vykdoma) ir trumpai pakomentuojama.
2.
3.</t>
    </r>
  </si>
  <si>
    <t>Leidinių fondo, skirto asmenims, negalintiems skaityti įprasto spausdinto teksto, apyvarta (vnt.)</t>
  </si>
  <si>
    <t>Leidinių, skirtų asmenims, negalintiems skaityti įprasto spausdinto teksto, pavadinimų skaičius (vnt.)</t>
  </si>
  <si>
    <t>Leidinių, skirtų asmenims, negalintiems skaityti įprasto spausdinto teksto, fizinių vienetų skaičius (vnt.)</t>
  </si>
  <si>
    <t>Leidinių, skirtų asmenims, negalintiems skaityti įprasto spausdinto teksto, išduotis (vnt.)</t>
  </si>
  <si>
    <t>Iš ELVIS atsisiųstų elektroninių leidinių skaičius, tenkantis vienam registruotam Lietuvos audiosensorinės bibliotekos vartotojui (vnt.)</t>
  </si>
  <si>
    <t>Registruotų vartotojų, negalinčių skaityti įpasto spausdinto teksto, skaičius (žm.)</t>
  </si>
  <si>
    <t>ELVIS pateiktų elektroninių leidinių pavadinimų skaičius (vnt.)</t>
  </si>
  <si>
    <t>Registruotų ELVIS vartotojų, negalinčių skaityti įpasto spausdinto teksto, atsisiųstų elektroninių leidinių iš ELVIS skaičius (vnt.)</t>
  </si>
  <si>
    <r>
      <t xml:space="preserve">III. Dokumentų specialiais formatais leidyba:
</t>
    </r>
    <r>
      <rPr>
        <i/>
        <sz val="11"/>
        <color theme="1"/>
        <rFont val="Calibri"/>
        <family val="2"/>
        <charset val="186"/>
        <scheme val="minor"/>
      </rPr>
      <t>1. Įvardijami numatomi pagrindiniai metiniai veiksmai/darbai dokumentų specialiais formatais leidybos tema.
Konstatuojama įvykdymo būsena (įvykdyta, neįvykdyta, vykdoma) ir trumpai pakomentuojama.
2.
3.</t>
    </r>
  </si>
  <si>
    <t>Išleistų leidinių, skirtų asmenims, negalintiems skaityti įprasto spausdinto teksto, pavadinimų skaičius (vnt.)</t>
  </si>
  <si>
    <t>Išleistų Brailio raštu leidinių pavadinimų skaičius (vnt.)</t>
  </si>
  <si>
    <t>Išleistų skaitmeninių prieinamo formato leidinių pavadinimų skaičius (vnt.)</t>
  </si>
  <si>
    <t>Išleistų periodinių leidinių prieinamais formatais numerių skaičius (vnt.)</t>
  </si>
  <si>
    <t>Išleistų garsinių leidinių pavadinimų skaičius (vnt.)</t>
  </si>
  <si>
    <t>Vidutinė leidinių, skirtų asmenims, negalintiems skaityti įprasto spausdinto teksto, gamybos trukmė (val.)</t>
  </si>
  <si>
    <r>
      <t xml:space="preserve">Apmokytų asmenų, negalinčių skaityti įprasto spausdinto teksto, skaičius (žm.), </t>
    </r>
    <r>
      <rPr>
        <b/>
        <i/>
        <sz val="11"/>
        <rFont val="Calibri"/>
        <family val="2"/>
        <charset val="186"/>
        <scheme val="minor"/>
      </rPr>
      <t>iš jų:</t>
    </r>
  </si>
  <si>
    <r>
      <t xml:space="preserve">Skaitmeninio raštingumo mokymuose dalyvavusių asmenų, negalinčių skaityti įprasto spausdinto teksto, skaičius (žm.), </t>
    </r>
    <r>
      <rPr>
        <b/>
        <i/>
        <sz val="11"/>
        <rFont val="Calibri"/>
        <family val="2"/>
        <charset val="186"/>
        <scheme val="minor"/>
      </rPr>
      <t>iš jų:</t>
    </r>
  </si>
  <si>
    <t>Virtualiuose skaitmeninio raštingumo mokymuose dalyvavusių asmenų, negalinčių skaityti įprasto spausdinto teksto, skaičius (žm.)</t>
  </si>
  <si>
    <r>
      <t xml:space="preserve">Medijų ir informacinio raštingumo mokymuose dalyvavusių asmenų, negalinčių skaityti įprasto spausdinto teksto, skaičius (žm.), </t>
    </r>
    <r>
      <rPr>
        <b/>
        <i/>
        <sz val="11"/>
        <rFont val="Calibri"/>
        <family val="2"/>
        <charset val="186"/>
        <scheme val="minor"/>
      </rPr>
      <t>iš jų:</t>
    </r>
  </si>
  <si>
    <t>Virtualiu būdu apmokytų asmenų, negalinčių skaityti įprasto spausdinto teksto, skaičius (žm.)</t>
  </si>
  <si>
    <t>Virtualiuose medijų ir informacinio raštingumo mokymuose dalyvavusių asmenų, negalinčių skaityti įprasto spausdinto teksto, skaičius (žm.)</t>
  </si>
  <si>
    <t>Edukaciniuose užsiėmimuose dalyvavusių asmenų, negalinčių skaityti įprasto spausdinto teksto, skaičius (žm.)</t>
  </si>
  <si>
    <t>Asmenims, negalintiems skaityti įprasto spausdinto teksto, surengtų edukacinių užsiėmimų skaičius (vnt.)</t>
  </si>
  <si>
    <t>Virtualiuose edukaciniuose užsiėmimuose dalyvavusių, asmenų, negalinčių skaityti įprasto spausdinto teksto, skaičius (žm.)</t>
  </si>
  <si>
    <t>Asmenims, negalintiems skaityti įprasto spausdinto teksto, surengtų virtualių edukacinių užsiėmimų skaičius (vnt.)</t>
  </si>
  <si>
    <r>
      <t xml:space="preserve">Mokymų, skirtų informuoti ir šviesti visuomenę negalios klausimais, dalyvių skaičius (žm.), </t>
    </r>
    <r>
      <rPr>
        <b/>
        <i/>
        <sz val="11"/>
        <rFont val="Calibri"/>
        <family val="2"/>
        <charset val="186"/>
        <scheme val="minor"/>
      </rPr>
      <t>iš jų:</t>
    </r>
  </si>
  <si>
    <t>Virtualių mokymų, skirtų informuoti ir šviesti visuomenę negalios klausimais, dalyvių skaičius (žm.)</t>
  </si>
  <si>
    <r>
      <t xml:space="preserve">V. Konsultavimas ir metodinės pagalbos teikimas:
</t>
    </r>
    <r>
      <rPr>
        <i/>
        <sz val="11"/>
        <color theme="1"/>
        <rFont val="Calibri"/>
        <family val="2"/>
        <charset val="186"/>
        <scheme val="minor"/>
      </rPr>
      <t>1. Įvardijami numatomi pagrindiniai metiniai veiksmai/darbai konsultavimo ir metodinės pagalbos teikimo tema.
Konstatuojama įvykdymo būsena (įvykdyta, neįvykdyta, vykdoma) ir trumpai pakomentuojama.
2.
3.</t>
    </r>
  </si>
  <si>
    <t>Suteiktų konsultacijų asmenų, negalinčių skaityti įprasto spausdinto teksto, aptarnavimo tematika skaičius (vnt.)</t>
  </si>
  <si>
    <t>Suteiktų konsultacijų kitoms šalies bibliotekoms asmenų, negalinčių skaityti įprasto spausdinto teksto, aptarnavimo tematika skaičius (vnt.)</t>
  </si>
  <si>
    <t>Suteiktų konsultacijų kitoms įstaigoms ir organizacijoms, teikiančioms paslaugas asmenims, negalintiems skaityti įprasto spausdinto teksto, aptarnavimo tematika skaičius (vnt.)</t>
  </si>
  <si>
    <t>Specialistų, apmokytų aptarnauti asmenis, negalinčius skaityti įprasto spausdinto teksto, skaičius (žm.)</t>
  </si>
  <si>
    <t>Surengtų kvalifikacijos tobulinimo renginių asmenų, negalinčių skaityti įprasto spausdinto teksto, aptarnavimo tematika skaičius (vnt.)</t>
  </si>
  <si>
    <t xml:space="preserve">Surengtų kvalifikacijos tobulinimo renginių bibliotekų specialistams asmenų, negalinčių skaityti įprasto spausdinto teksto, aptarnavimo tematika skaičius (vnt.) </t>
  </si>
  <si>
    <t xml:space="preserve">Surengtų kvalifikacijos tobulinimo renginių kitų įstaigų ir organizacijų, teikiančių paslaugas asmenims, negalintiems skaityti įprasto spausdinto teksto, specialistams skaičius (vnt.) </t>
  </si>
  <si>
    <t>Tarptautinių organizacijų, kurių narė įvairiomis formomis yra biblioteka, skaičius (vnt.)</t>
  </si>
  <si>
    <t>Bibliotekos narystės tarptautinėse organizacijose skaičius (vnt.)</t>
  </si>
  <si>
    <t>Tarptautinių darbo grupių, kurių ekspertinėse veiklose dalyvavo bibliotekos darbuotojai, skaičius (vnt.)</t>
  </si>
  <si>
    <t>Bendradarbiaujant su kitomis bibliotekomis įgyvendintų iniciatyvų skaičius (vnt.)</t>
  </si>
  <si>
    <t>Bendradarbiaujant su neįgaliųjų integracijos institucijomis ir organizacijomis įgyvendintų iniciatyvų skaičius (vnt.)</t>
  </si>
  <si>
    <t>Bendradarbiaujant su leidėjais įgyvendintų iniciatyvų skaičius (vnt.)</t>
  </si>
  <si>
    <r>
      <t xml:space="preserve">Kvalifikaciją tobulinusių darbuotojų skaičius (vnt.), </t>
    </r>
    <r>
      <rPr>
        <b/>
        <i/>
        <sz val="11"/>
        <color theme="1"/>
        <rFont val="Calibri"/>
        <family val="2"/>
        <charset val="186"/>
        <scheme val="minor"/>
      </rPr>
      <t>iš jų:</t>
    </r>
  </si>
  <si>
    <r>
      <t>Įstaigos naudojamos tarnybinės transporto priemonės (vnt.),</t>
    </r>
    <r>
      <rPr>
        <i/>
        <sz val="11"/>
        <color theme="1"/>
        <rFont val="Calibri"/>
        <family val="2"/>
        <charset val="186"/>
        <scheme val="minor"/>
      </rPr>
      <t xml:space="preserve"> </t>
    </r>
    <r>
      <rPr>
        <b/>
        <i/>
        <sz val="11"/>
        <color theme="1"/>
        <rFont val="Calibri"/>
        <family val="2"/>
        <charset val="186"/>
        <scheme val="minor"/>
      </rPr>
      <t>iš jų:</t>
    </r>
  </si>
  <si>
    <r>
      <rPr>
        <sz val="16"/>
        <rFont val="Calibri Light"/>
        <family val="2"/>
        <charset val="186"/>
        <scheme val="major"/>
      </rPr>
      <t>[KULTŪROS MINISTRO VALDYMO SRIČIŲ BIUDŽETINĖS ĮSTAIGOS LIETUVOS NACIONALINĖS MARTYNO MAŽVYDO BIBLIOTEKOS METINIO VEIKLOS PLANO VYKDYMO ATASKAITOS FORMA]</t>
    </r>
    <r>
      <rPr>
        <b/>
        <sz val="16"/>
        <rFont val="Calibri Light"/>
        <family val="2"/>
        <charset val="186"/>
        <scheme val="major"/>
      </rPr>
      <t xml:space="preserve">
LIETUVOS NACIONALINĖS MARTYNO MAŽVYDO BIBLIOTEKOS 
20</t>
    </r>
    <r>
      <rPr>
        <b/>
        <i/>
        <sz val="16"/>
        <color rgb="FFC00000"/>
        <rFont val="Calibri Light"/>
        <family val="2"/>
        <charset val="186"/>
        <scheme val="major"/>
      </rPr>
      <t>XX</t>
    </r>
    <r>
      <rPr>
        <b/>
        <i/>
        <sz val="16"/>
        <rFont val="Calibri Light"/>
        <family val="2"/>
        <charset val="186"/>
        <scheme val="major"/>
      </rPr>
      <t xml:space="preserve"> </t>
    </r>
    <r>
      <rPr>
        <b/>
        <sz val="16"/>
        <rFont val="Calibri Light"/>
        <family val="2"/>
        <charset val="186"/>
        <scheme val="major"/>
      </rPr>
      <t>METŲ VEIKLOS PLANO VYKDYMO ATASKAITA</t>
    </r>
  </si>
  <si>
    <r>
      <t>Sudėtinis</t>
    </r>
    <r>
      <rPr>
        <sz val="11"/>
        <color theme="1"/>
        <rFont val="Calibri"/>
        <family val="2"/>
        <charset val="186"/>
        <scheme val="minor"/>
      </rPr>
      <t xml:space="preserve"> stebėsenos rodiklis, 
matavimo vienetas</t>
    </r>
  </si>
  <si>
    <r>
      <t xml:space="preserve">I. Lietuvos dokumentinio kultūros paveldo fondo valdymas:
</t>
    </r>
    <r>
      <rPr>
        <i/>
        <sz val="11"/>
        <color theme="1"/>
        <rFont val="Calibri"/>
        <family val="2"/>
        <charset val="186"/>
        <scheme val="minor"/>
      </rPr>
      <t>1. Įvardijami numatomi pagrindiniai metiniai veiksmai/darbai Lietuvos dokumentinio kultūros paveldo fondo valdymo tema.</t>
    </r>
    <r>
      <rPr>
        <b/>
        <sz val="11"/>
        <color theme="1"/>
        <rFont val="Calibri"/>
        <family val="2"/>
        <charset val="186"/>
        <scheme val="minor"/>
      </rPr>
      <t xml:space="preserve">
</t>
    </r>
    <r>
      <rPr>
        <i/>
        <sz val="11"/>
        <color theme="1"/>
        <rFont val="Calibri"/>
        <family val="2"/>
        <charset val="186"/>
        <scheme val="minor"/>
      </rPr>
      <t>Konstatuojama įvykdymo būsena (įvykdyta, neįvykdyta, vykdoma) ir trumpai pakomentuojama.
2.
3.</t>
    </r>
  </si>
  <si>
    <t xml:space="preserve">Lietuvos publikuotų dokumentų archyvinio fondo surinkimo pilnumas (proc.) </t>
  </si>
  <si>
    <t>Lietuvos leidėjų per metus išleistų leidinių pavadinimų skaičius (vnt.)</t>
  </si>
  <si>
    <t xml:space="preserve">Parengtų ir pateiktų valstybinės einamosios, nacionalinės retrospektyviosios ir lituanikos bibliografinių įrašų Lietuvos integralios bibliotekų informacinės sistemos (LIBIS) Jungtinio katalogo Nacionalinės bibliografijos posistemėje skaičius (vnt.)  </t>
  </si>
  <si>
    <t>Parengtų ir pateiktų valstybinės einamosios bibliografijos įrašų  LIBIS Jungtinio katalogo Nacionalinės bibliografijos posistemėje skaičius (vnt.)</t>
  </si>
  <si>
    <t>Parengtų ir pateiktų nacionalinės retrospektyviosios bibliografijos įrašų  LIBIS Jungtinio katalogo Nacionalinės bibliografijos posistemėje skaičius (vnt.)</t>
  </si>
  <si>
    <t>Parengtų ir pateiktų lituanikos bibliografijos įrašų  LIBIS Jungtinio katalogo Nacionalinės bibliografijos posistemėje skaičius (vnt.)</t>
  </si>
  <si>
    <t>Būtino konservuoti ir restauruoti bibliotekos dokumentų fondo dalis (proc.)</t>
  </si>
  <si>
    <t>Bendras dokumentų fondo dydis (fiz. vnt.)</t>
  </si>
  <si>
    <t>Konservuotų dokumentų skaičius (vnt.)</t>
  </si>
  <si>
    <t>Restauruotų dokumentų skaičius (vnt.)</t>
  </si>
  <si>
    <t>Būtinų konservuoti ir restauruoti dokumentų skaičius (vnt.)</t>
  </si>
  <si>
    <r>
      <t xml:space="preserve">II. Lietuvos kilnojamojo kultūros paveldo aktualizavimas:
</t>
    </r>
    <r>
      <rPr>
        <i/>
        <sz val="11"/>
        <color theme="1"/>
        <rFont val="Calibri"/>
        <family val="2"/>
        <charset val="186"/>
        <scheme val="minor"/>
      </rPr>
      <t>1. Įvardijami numatomi pagrindiniai metiniai veiksmai/darbai Lietuvos  kilnojamojo kultūros paveldo aktualizavimo tema.
Konstatuojama įvykdymo būsena (įvykdyta, neįvykdyta, vykdoma) ir trumpai pakomentuojama.
2.
3.</t>
    </r>
  </si>
  <si>
    <t>VEPIS sistemoje prieinamų Lietuvos bibliotekų suskaitmenintų ir skaitmeninių kultūros paveldo objektų dalis (proc.)</t>
  </si>
  <si>
    <t>Suskaitmenintų ir skaitmeninių Lietuvos bibliotekų kultūros paveldo objektų skaičius iš viso (vnt.)</t>
  </si>
  <si>
    <t>Suskaitmenintų ir skaitmeninių Lietuvos bibliotekų kultūros paveldo objektų, prieinamų VEPIS sistemoje, skaičius (vnt.)</t>
  </si>
  <si>
    <t xml:space="preserve">Virtualiųjų apsilankymų VEPIS sistemoje skaičiaus pokytis lyginant su praėjusiais metais (proc.)
</t>
  </si>
  <si>
    <t>Virtualiųjų apsilankymų VEPIS sistemoje skaičius praėjusiais ataskaitiniais metais (vnt.)</t>
  </si>
  <si>
    <t>Virtualiųjų apsilankymų VEPIS sistemoje skaičius (vnt.)</t>
  </si>
  <si>
    <t xml:space="preserve">„Europeana“ sistemoje prieinamų suskaitmenintų Lietuvos kultūros paveldo objektų, kurie pagal Europeana turinio pateikimo kokybės reikalavimus atitinka ne žemesnę kaip trečią duomenų kokybės kategoriją, dalis (proc.)  </t>
  </si>
  <si>
    <t>Suskaitmenintų Lietuvos kultūros paveldo objektų, prieinamų „Europeana“ sistemoje, skaičius (vnt.)</t>
  </si>
  <si>
    <t xml:space="preserve">„Europeana“ sistemoje prieinamų suskaitmenintų Lietuvos kultūros paveldo objektų, kurių skaitmeninių kopijų, metaduomenų ir ženklinimo kokybė atitinka ne žemesnę kaip trečią duomenų kokybės kategoriją, skaičius (vnt.) </t>
  </si>
  <si>
    <t>„Europeana“ sistemoje prieinamų suskaitmenintų Lietuvos kultūros paveldo objektų, kurių skaitmeninių kopijų, metaduomenų ir ženklinimo kokybė pagerinta iki trečios duomenų kokybės kategorijos, skaičius (vnt.)</t>
  </si>
  <si>
    <t xml:space="preserve">Atliktų kruopščių teisių turėtojų paieškų skaičius (vnt.) </t>
  </si>
  <si>
    <t xml:space="preserve">Surinktų ir registruotų nenustatytų teisių turėtojų kūrinių bendroje Europos Komisijos Vidaus rinkos derinimo tarnybos duomenų bazėje skaičius (vnt.) </t>
  </si>
  <si>
    <r>
      <t xml:space="preserve">III. Viešųjų bibliotekų veiklos technologinių sąlygų gerinimas ir prieigos prie elektroninių išteklių suteikimas vartotojams:
</t>
    </r>
    <r>
      <rPr>
        <i/>
        <sz val="11"/>
        <color theme="1"/>
        <rFont val="Calibri"/>
        <family val="2"/>
        <charset val="186"/>
        <scheme val="minor"/>
      </rPr>
      <t>1. Įvardijami numatomi pagrindiniai metiniai veiksmai/darbai viešųjų bibliotekų veiklos technologinių sąlygų gerinimo ir prieigos prie elektroninių išteklių suteikimo vartotojams tema.</t>
    </r>
    <r>
      <rPr>
        <b/>
        <sz val="11"/>
        <color theme="1"/>
        <rFont val="Calibri"/>
        <family val="2"/>
        <charset val="186"/>
        <scheme val="minor"/>
      </rPr>
      <t xml:space="preserve">
</t>
    </r>
    <r>
      <rPr>
        <i/>
        <sz val="11"/>
        <color theme="1"/>
        <rFont val="Calibri"/>
        <family val="2"/>
        <charset val="186"/>
        <scheme val="minor"/>
      </rPr>
      <t>Konstatuojama įvykdymo būsena (įvykdyta, neįvykdyta, vykdoma) ir trumpai pakomentuojama.
2.
3.</t>
    </r>
  </si>
  <si>
    <t>Viešųjų bibliotekų viešosios interneto prieigos vietų, kuriose naudojama ne mažesnė kaip 30 Mbps interneto sparta, dalis (proc.)</t>
  </si>
  <si>
    <t>Viešosios interneto prieigos vietų viešosiose bibliotekose skaičius (vnt.)</t>
  </si>
  <si>
    <t>Viešosios interneto prieigos vietų, kuriose naudojama ne mažesnė kaip 30 Mbps interneto sparta, skaičius (vnt.)</t>
  </si>
  <si>
    <t>Atnaujintų kompiuterinių darbo vietų skaičius viešosiose bibliotekose (vnt.)</t>
  </si>
  <si>
    <t>Portale ibiblioteka.lt vartotojams išduotų el. knygų skaičius (tūkst. vnt.)</t>
  </si>
  <si>
    <t>Virtualių apsilankymų portale ibiblioteka.lt skaičius (vnt.)</t>
  </si>
  <si>
    <t>Turinio vienetų peržiūrų Nacionalinės bibliotekos Lietuvos viešosioms bibliotekoms prenumeruojamose lietuviškose ir užsienio licencijuojamose duomenų bazėse skaičius (tūkst. vnt.)</t>
  </si>
  <si>
    <t>Prenumeruojamų lietuviškų ir užsienio licencijuojamų duomenų bazių skaičius (vnt.)</t>
  </si>
  <si>
    <r>
      <t xml:space="preserve">IV. Bibliotekų srities stebėsenos ir veiklos valdymo tobulinimo veiklos:
</t>
    </r>
    <r>
      <rPr>
        <i/>
        <sz val="11"/>
        <color theme="1"/>
        <rFont val="Calibri"/>
        <family val="2"/>
        <charset val="186"/>
        <scheme val="minor"/>
      </rPr>
      <t>1. Įvardijami numatomi pagrindiniai metiniai veiksmai/darbai bibliotekų srities stebėsenos ir veiklos valdymo tobulinimo veiklų tema.</t>
    </r>
    <r>
      <rPr>
        <b/>
        <sz val="11"/>
        <color theme="1"/>
        <rFont val="Calibri"/>
        <family val="2"/>
        <charset val="186"/>
        <scheme val="minor"/>
      </rPr>
      <t xml:space="preserve">
</t>
    </r>
    <r>
      <rPr>
        <i/>
        <sz val="11"/>
        <color theme="1"/>
        <rFont val="Calibri"/>
        <family val="2"/>
        <charset val="186"/>
        <scheme val="minor"/>
      </rPr>
      <t>Konstatuojama įvykdymo būsena (įvykdyta, neįvykdyta, vykdoma) ir trumpai pakomentuojama.
2.
3.</t>
    </r>
  </si>
  <si>
    <t>Mokslinių publikacijų skaičius, tenkantis vienam metodininkui-tyrėjui (vnt.)</t>
  </si>
  <si>
    <t>Bibliotekos metodininkų-tyrėjų skaičius (vnt.)</t>
  </si>
  <si>
    <t>Mokslo straipsnių skaičius (vnt.)</t>
  </si>
  <si>
    <t>Kitų publikacijų skaičius (vnt.)</t>
  </si>
  <si>
    <t xml:space="preserve">Bibliotekų darbuotojų mokymų kokybės ir efektyvumo įvertinimo indeksas (proc.) </t>
  </si>
  <si>
    <t>Organizuotų kvalifikacijos tobulinimo renginių bibliotekų darbuotojams skaičius (vnt.)</t>
  </si>
  <si>
    <t>Bibliotekų darbuotojų, dalyvavusių kvalifikacijos tobulinimo renginiuose, skaičius (žm.)</t>
  </si>
  <si>
    <t>Kultūros ministerijai ir/ar Lietuvos bibliotekų tarybai pateiktų siūlymų dėl šalies bibliotekų veiklos valdymo tobulinimo ir kokybės didinimo skaičius (vnt.)</t>
  </si>
  <si>
    <t>Atliktų ir viešai paskelbtų bibliotekų veiklos statistinių duomenų analizių skaičius (vnt.)</t>
  </si>
  <si>
    <r>
      <t xml:space="preserve">V. Kultūrinės edukacijos veiklos:
</t>
    </r>
    <r>
      <rPr>
        <i/>
        <sz val="11"/>
        <color theme="1"/>
        <rFont val="Calibri"/>
        <family val="2"/>
        <charset val="186"/>
        <scheme val="minor"/>
      </rPr>
      <t>1. Įvardijami numatomi pagrindiniai metiniai veiksmai/darbai kultūrinės edukacijos veiklų tema.</t>
    </r>
    <r>
      <rPr>
        <b/>
        <sz val="11"/>
        <color theme="1"/>
        <rFont val="Calibri"/>
        <family val="2"/>
        <charset val="186"/>
        <scheme val="minor"/>
      </rPr>
      <t xml:space="preserve">
</t>
    </r>
    <r>
      <rPr>
        <i/>
        <sz val="11"/>
        <color theme="1"/>
        <rFont val="Calibri"/>
        <family val="2"/>
        <charset val="186"/>
        <scheme val="minor"/>
      </rPr>
      <t>Konstatuojama įvykdymo būsena (įvykdyta, neįvykdyta, vykdoma) ir trumpai pakomentuojama.
2.
3.</t>
    </r>
  </si>
  <si>
    <t>Siūlomų edukacinių užsiėmimų temų skaičius (vnt.)</t>
  </si>
  <si>
    <r>
      <t xml:space="preserve">VI. Apsilankymai:
</t>
    </r>
    <r>
      <rPr>
        <i/>
        <sz val="11"/>
        <color theme="1"/>
        <rFont val="Calibri"/>
        <family val="2"/>
        <charset val="186"/>
        <scheme val="minor"/>
      </rPr>
      <t>1. Įvardijami numatomi pagrindiniai metiniai veiksmai/darbai apsilankymų tema.</t>
    </r>
    <r>
      <rPr>
        <b/>
        <sz val="11"/>
        <color theme="1"/>
        <rFont val="Calibri"/>
        <family val="2"/>
        <charset val="186"/>
        <scheme val="minor"/>
      </rPr>
      <t xml:space="preserve">
</t>
    </r>
    <r>
      <rPr>
        <i/>
        <sz val="11"/>
        <color theme="1"/>
        <rFont val="Calibri"/>
        <family val="2"/>
        <charset val="186"/>
        <scheme val="minor"/>
      </rPr>
      <t>Konstatuojama įvykdymo būsena (įvykdyta, neįvykdyta, vykdoma) ir trumpai pakomentuojama.
2.
3.</t>
    </r>
  </si>
  <si>
    <t>Surengtų virtualių renginių skaičius (vnt.</t>
  </si>
  <si>
    <t>Valstybės institucijų aprūpinimo specializuota ir analitine
informacija paslaugų skaičius (vnt.)</t>
  </si>
  <si>
    <t>Bendradarbiaujant su kitomis įstaigomis ar organizacijomis įgyvendintų iniciatyvų skaičius (vnt.)</t>
  </si>
  <si>
    <t>Bendradarbiaujant su valstybės institucijomis įgyvendintų iniciatyvų skaičius (vnt.)</t>
  </si>
  <si>
    <t>Bendradarbiaujant su mokslo ir švietimo įstaigomis įgyvendintų iniciatyvų skaičius (vnt.)</t>
  </si>
  <si>
    <r>
      <rPr>
        <sz val="16"/>
        <rFont val="Calibri Light"/>
        <family val="2"/>
        <charset val="186"/>
        <scheme val="major"/>
      </rPr>
      <t>[KULTŪROS MINISTRO VALDYMO SRIČIŲ BIUDŽETINĖS ĮSTAIGOS ŠIUOLAIKINIO MENO CENTRO METINIO VEIKLOS PLANO VYKDYMO ATASKAITOS FORMA]</t>
    </r>
    <r>
      <rPr>
        <b/>
        <sz val="16"/>
        <rFont val="Calibri Light"/>
        <family val="2"/>
        <charset val="186"/>
        <scheme val="major"/>
      </rPr>
      <t xml:space="preserve">
ŠIUOLAIKINIO MENO CENTRO
20</t>
    </r>
    <r>
      <rPr>
        <b/>
        <i/>
        <sz val="16"/>
        <color rgb="FFC00000"/>
        <rFont val="Calibri Light"/>
        <family val="2"/>
        <charset val="186"/>
        <scheme val="major"/>
      </rPr>
      <t>XX</t>
    </r>
    <r>
      <rPr>
        <b/>
        <i/>
        <sz val="16"/>
        <rFont val="Calibri Light"/>
        <family val="2"/>
        <charset val="186"/>
        <scheme val="major"/>
      </rPr>
      <t xml:space="preserve"> </t>
    </r>
    <r>
      <rPr>
        <b/>
        <sz val="16"/>
        <rFont val="Calibri Light"/>
        <family val="2"/>
        <charset val="186"/>
        <scheme val="major"/>
      </rPr>
      <t>METŲ VEIKLOS PLANO VYKDYMO ATASKAITA</t>
    </r>
  </si>
  <si>
    <t xml:space="preserve">Lankytojų skaičius (žm.)
</t>
  </si>
  <si>
    <t>ŠMC patalpose surengtų šiuolaikinio meno sklaidos projektų lankytojų skaičius (žm.)</t>
  </si>
  <si>
    <t>Kitose erdvėse Lietuvoje surengtų šiuolaikinio meno sklaidos projektų lankytojų skaičius (žm.)</t>
  </si>
  <si>
    <t>Užsienyje surengtų Lietuvos šiuolaikinio meno sklaidos projektų lankytojų skaičius (žm.)</t>
  </si>
  <si>
    <t>Apsilankymų ŠMC virtualiuose šiuolaikinio meno sklaidos projektuose skaičius (vnt.)</t>
  </si>
  <si>
    <r>
      <t xml:space="preserve">II. Šiuolaikinio meno sklaida:
</t>
    </r>
    <r>
      <rPr>
        <i/>
        <sz val="11"/>
        <color theme="1"/>
        <rFont val="Calibri"/>
        <family val="2"/>
        <charset val="186"/>
        <scheme val="minor"/>
      </rPr>
      <t>1. Įvardijami numatomi pagrindiniai metiniai veiksmai/darbai šiuolaikinio meno sklaidos tema.</t>
    </r>
    <r>
      <rPr>
        <sz val="11"/>
        <color theme="1"/>
        <rFont val="Calibri"/>
        <family val="2"/>
        <charset val="186"/>
        <scheme val="minor"/>
      </rPr>
      <t xml:space="preserve">
</t>
    </r>
    <r>
      <rPr>
        <i/>
        <sz val="11"/>
        <color theme="1"/>
        <rFont val="Calibri"/>
        <family val="2"/>
        <charset val="186"/>
        <scheme val="minor"/>
      </rPr>
      <t>Konstatuojama įvykdymo būsena (įvykdyta, neįvykdyta, vykdoma) ir trumpai pakomentuojama.
2.
3.</t>
    </r>
  </si>
  <si>
    <t>Šiuolaikinio meno sklaidos projektų skaičius (vnt.)</t>
  </si>
  <si>
    <t>ŠMC patalpose surengtų ilgalaikių šiuolaikinio meno sklaidos projektų skaičius (vnt.)</t>
  </si>
  <si>
    <t>ŠMC patalpose surengtų trumpalaikių šiuolaikinio meno sklaidos projektų skaičius (vnt.)</t>
  </si>
  <si>
    <t>Kitose erdvėse Lietuvoje surengtų šiuolaikinio meno sklaidos projektų skaičius (vnt.)</t>
  </si>
  <si>
    <t>Užsienyje surengtų Lietuvos šiuolaikinio meno sklaidos projektų skaičius (vnt.)</t>
  </si>
  <si>
    <t>Surengtų virtualių šiuolaikinio meno sklaidos projektų skaičius (vnt.)</t>
  </si>
  <si>
    <t>Pristatytų šiuolaikinio meno atstovų (menininkų) skaičius (vnt.)</t>
  </si>
  <si>
    <t>ŠMC rezidavusių šiuolaikinio meno profesionalų skaičius (vnt.)</t>
  </si>
  <si>
    <t>ŠMC renginiuose dalyvavusių menininkų ir kitų autorių bei šiuolaikinio meno profesionalų skaičius (žm.)</t>
  </si>
  <si>
    <t>Menininkų bei kuratorių, kurių naujus kūrinius suprodiusavo ir/arba pirmąkart viešai pristatė ŠMC, skaičius (žm.)</t>
  </si>
  <si>
    <t>Pirmą kartą ŠMC projektuose pristatomų menininkų (debiutų) skaičius (žm.)</t>
  </si>
  <si>
    <r>
      <t xml:space="preserve">III. Kultūrinės edukacijos veikla:
</t>
    </r>
    <r>
      <rPr>
        <i/>
        <sz val="11"/>
        <color theme="1"/>
        <rFont val="Calibri"/>
        <family val="2"/>
        <charset val="186"/>
        <scheme val="minor"/>
      </rPr>
      <t>1. Įvardijami planuoti pagrindiniai metiniai veiksmai/darbai kultūrinės edukacijos veiklų tema.
Konstatuojama įvykdymo būsena (įvykdyta, neįvykdyta, vykdoma) ir trumpai pakomentuojama.
2.
3.</t>
    </r>
  </si>
  <si>
    <t>ŠMC išleistų leidinių skaičius (vnt.)</t>
  </si>
  <si>
    <t>Leidinių ŠMC skaityklos fonde skaičius (vnt.)</t>
  </si>
  <si>
    <t xml:space="preserve">Naujų leidinių ŠMC skaityklos fonde skaičius (vnt.)  </t>
  </si>
  <si>
    <t>Atnaujintų/naujai įrengtų ŠMC erdvių skaičius (vnt.)</t>
  </si>
  <si>
    <t>Tarptautinių šiuolaikinio meno sklaidos projektų skaičius (vnt.)</t>
  </si>
  <si>
    <t>Tarptautinių projektų, kuriuos įgyvendina(-o) arba dalyvauja(-o) įgyvendinant ŠMC, skaičius (vnt.)</t>
  </si>
  <si>
    <t>Tarptautinių projektų, kuriuos įgyvendina(-o) ŠMC, skaičius (vnt.)</t>
  </si>
  <si>
    <t>Tarptautinių projektų, kuriuose dalyvauja(-o) ŠMC, skaičius (vnt.)</t>
  </si>
  <si>
    <t>Tarptautinių organizacijų, kurių narys įvairiomis formomis yra ŠMC, skaičius (vnt.)</t>
  </si>
  <si>
    <t>ŠMC narystės tarptautinėse organizacijose skaičius (vnt.)</t>
  </si>
  <si>
    <t>Tarptautinių darbo grupių, kurių ekspertinėse veiklose dalyvavo ŠMC darbuotojai, skaičius (vnt.)</t>
  </si>
  <si>
    <t>ŠMC administruojamų paskyrų socialiniuose tinkluose sekėjų skaičius (vnt.)</t>
  </si>
  <si>
    <t>ŠMC ir/ar jo renginiuose bent kartą dirbusių savanorių skaičius (vnt.)</t>
  </si>
  <si>
    <r>
      <t>Įstaigos uždirbtos lėšos (pajamų įmokos) už suteiktas paslaugas (eurai),</t>
    </r>
    <r>
      <rPr>
        <b/>
        <sz val="11"/>
        <color theme="1"/>
        <rFont val="Calibri"/>
        <family val="2"/>
        <charset val="186"/>
        <scheme val="minor"/>
      </rPr>
      <t xml:space="preserve"> </t>
    </r>
    <r>
      <rPr>
        <b/>
        <i/>
        <sz val="11"/>
        <color theme="1"/>
        <rFont val="Calibri"/>
        <family val="2"/>
        <charset val="186"/>
        <scheme val="minor"/>
      </rPr>
      <t>iš jų:</t>
    </r>
  </si>
  <si>
    <t>2023 m. gruodžio 14 d. įsakymo Nr. ĮV- 977</t>
  </si>
  <si>
    <r>
      <rPr>
        <sz val="16"/>
        <rFont val="Calibri Light"/>
        <family val="2"/>
        <charset val="186"/>
        <scheme val="major"/>
      </rPr>
      <t>[KULTŪROS MINISTRO VALDYMO SRIČIŲ BIUDŽETINIŲ ĮSTAIGŲ (DIREKCIJŲ) METINIO VEIKLOS PLANO VYKDYMO ATASKAITOS FORMA]</t>
    </r>
    <r>
      <rPr>
        <b/>
        <sz val="16"/>
        <color rgb="FFC00000"/>
        <rFont val="Calibri Light"/>
        <family val="2"/>
        <charset val="186"/>
        <scheme val="major"/>
      </rPr>
      <t xml:space="preserve">
(DIREKCIJOS PAVADINIMAS)</t>
    </r>
    <r>
      <rPr>
        <b/>
        <sz val="16"/>
        <rFont val="Calibri Light"/>
        <family val="2"/>
        <charset val="186"/>
        <scheme val="major"/>
      </rPr>
      <t xml:space="preserve">
20</t>
    </r>
    <r>
      <rPr>
        <b/>
        <i/>
        <sz val="16"/>
        <color rgb="FFC00000"/>
        <rFont val="Calibri Light"/>
        <family val="2"/>
        <charset val="186"/>
        <scheme val="major"/>
      </rPr>
      <t xml:space="preserve">XX </t>
    </r>
    <r>
      <rPr>
        <b/>
        <sz val="16"/>
        <rFont val="Calibri Light"/>
        <family val="2"/>
        <charset val="186"/>
        <scheme val="major"/>
      </rPr>
      <t>METŲ VEIKLOS PLANO VYKDYMO ATASKAITA</t>
    </r>
  </si>
  <si>
    <r>
      <t xml:space="preserve">I. Teritorijos ir kultūros ir gamtos paveldo objektų tvarkyba:
</t>
    </r>
    <r>
      <rPr>
        <i/>
        <sz val="11"/>
        <color theme="1"/>
        <rFont val="Calibri"/>
        <family val="2"/>
        <charset val="186"/>
        <scheme val="minor"/>
      </rPr>
      <t>1. Įvardijami numatomi pagrindiniai metiniai veiksmai/darbai teritorijos ir kultūros ir gamtos paveldo objektų tvarkybos tema
Konstatuojama įvykdymo būsena (įvykdyta, neįvykdyta, vykdoma) ir trumpai pakomentuojama.
2.
3.</t>
    </r>
  </si>
  <si>
    <t>Pritaikytų lankymui ir naudojimui kultūros ir gamtos paveldo objektų dalis (proc.)</t>
  </si>
  <si>
    <t>Direkcijos valdomų nekilnojamųjų kultūros ir gamtos paveldo objektų skaičius (vnt.)</t>
  </si>
  <si>
    <t>Pritaikytų lankymui ir naudojimui  kultūros ir gamtos paveldo objektų skaičius (vnt.)</t>
  </si>
  <si>
    <t>Tvarkytų kultūros ir gamtos paveldo objektų skaičius ataskaitiniais metais (vnt.)</t>
  </si>
  <si>
    <t>Pritaikytų lankymui ir naudojimui  kultūros ir gamtos paveldo objektų skaičius ataskaitiniais metais (vnt.)</t>
  </si>
  <si>
    <t>Parengtų kultūros ir gamtos paveldo tvarkybos ir pritaikymo šiuolaikiniams visuomenės poreikiams projektų skaičius (vnt.)</t>
  </si>
  <si>
    <t>Tvarkytos teritorijos ploto dalis (proc.)</t>
  </si>
  <si>
    <t>Saugomos teritorijos plotas (ha)</t>
  </si>
  <si>
    <t>Saugomai teritorijai nustatytos apsaugos zonos plotas (ha)</t>
  </si>
  <si>
    <t>Direkcijos patikėjimo teise valdomos teritorijos plotas (ha)</t>
  </si>
  <si>
    <t>Tvarkytos teritorijos plotas (ha)</t>
  </si>
  <si>
    <t>Parengtų naujų ar atnaujintų informacinių stendų, rodyklių, lentų, skirtų paženklinti nekilnojamojo kultūros ar gamtos paveldo objektus, ir kitų panašių lauko informavimo priemonių skaičius (vnt.)</t>
  </si>
  <si>
    <t>Direkcijos valdomų informacinių stendų, rodyklių, lentų, skirtų paženklinti nekilnojamojo kultūros ar gamtos paveldo objektus, ir kitų panašių lauko informavimo priemonių skaičius (vnt.)</t>
  </si>
  <si>
    <t>Vykdant viešojo administravimo funkcijas išduotų specialiųjų sąlygų fiziniams ir juridiniams asmenims, rengiantiems teritorijų planavimo ir kitus planavimo dokumentus bei statinių projektus  (vnt.)</t>
  </si>
  <si>
    <t>Vykdant viešojo administravimo funkcijas, atliktų dokumentacijos tikrinimų skaičius (vnt.)</t>
  </si>
  <si>
    <t>Parengtų teisės aktų dėl teritorijos, kurioje direkcija įgyvendina apsaugos ir tvarkymo veiklą, valdymo ir reglamentavimo dokumentų, tvirtinamų direkcijos, ir projektų, tvirtinamų kitų institucijų, skaičius (vnt.)</t>
  </si>
  <si>
    <r>
      <t xml:space="preserve">II. Mokslinė, švietėjiška ir leidybinė veikla:
</t>
    </r>
    <r>
      <rPr>
        <i/>
        <sz val="11"/>
        <color theme="1"/>
        <rFont val="Calibri"/>
        <family val="2"/>
        <charset val="186"/>
        <scheme val="minor"/>
      </rPr>
      <t>1. Įvardijami numatomi pagrindiniai metiniai veiksmai/darbai mokslinės, švietėjiškos ir leidybinės veiklos tema
Konstatuojama įvykdymo būsena (įvykdyta, neįvykdyta, vykdoma) ir trumpai pakomentuojama.
2.
3.</t>
    </r>
  </si>
  <si>
    <t>Atliktų saugomos teritorijos vertybių tyrimų skaičius (vnt.)</t>
  </si>
  <si>
    <r>
      <t xml:space="preserve">Mokslinių publikacijų apie direkcijos atliktus tyrimus skaičius (vnt.)
</t>
    </r>
    <r>
      <rPr>
        <i/>
        <sz val="11"/>
        <rFont val="Calibri"/>
        <family val="2"/>
        <charset val="186"/>
        <scheme val="minor"/>
      </rPr>
      <t>[Taikoma tik Valstybinio Kernavės kultūrinio rezervato direkcijai]</t>
    </r>
  </si>
  <si>
    <t>Išleistų leidinių skaičius (vnt.)</t>
  </si>
  <si>
    <r>
      <t xml:space="preserve">Parengtų ir konferencijose perskaitytų mokslinių pranešimų apie direkcijos atliktus tyrimus skaičius (vnt.)
</t>
    </r>
    <r>
      <rPr>
        <i/>
        <sz val="11"/>
        <rFont val="Calibri"/>
        <family val="2"/>
        <charset val="186"/>
        <scheme val="minor"/>
      </rPr>
      <t>[Taikoma tik Valstybinio Kernavės kultūrinio rezervato direkcijai]</t>
    </r>
  </si>
  <si>
    <t>Parengtų ir konferencijose perskaitytų kitų pranešimų skaičius (vnt.)</t>
  </si>
  <si>
    <t xml:space="preserve">Ekskursijose dalyvavusių žmonių skaičius (žm.)
</t>
  </si>
  <si>
    <t>Virtualiose ekskursijose (turuose) dalyvavusių žmonių skaičius (žm.)</t>
  </si>
  <si>
    <r>
      <t xml:space="preserve">IV. Muziejinė veikla:
</t>
    </r>
    <r>
      <rPr>
        <i/>
        <sz val="11"/>
        <color theme="1"/>
        <rFont val="Calibri"/>
        <family val="2"/>
        <charset val="186"/>
        <scheme val="minor"/>
      </rPr>
      <t>[Taikoma tik Valstybinio Kernavės kultūrinio rezervato direkcijai]
1. Įvardijami numatomi pagrindiniai metiniai veiksmai/darbai muziejinės veiklos tema
Konstatuojama įvykdymo būsena (įvykdyta, neįvykdyta, vykdoma) ir trumpai pakomentuojama.
2.
3.</t>
    </r>
  </si>
  <si>
    <r>
      <t xml:space="preserve">Visuomenei pristatyta direkcijos muziejinio rinkinio dalis (proc.)
</t>
    </r>
    <r>
      <rPr>
        <i/>
        <sz val="11"/>
        <rFont val="Calibri"/>
        <family val="2"/>
        <charset val="186"/>
        <scheme val="minor"/>
      </rPr>
      <t>[Taikoma tik Valstybinio Kernavės kultūrinio rezervato direkcijai]</t>
    </r>
  </si>
  <si>
    <t xml:space="preserve">Direkcijos muziejaus rinkiniuose saugomų muziejinių vertybių skaičius (vnt.) </t>
  </si>
  <si>
    <t>Direkcijos muziejaus rinkiniuose saugomų muziejinių vertybių vertė (eurai)</t>
  </si>
  <si>
    <t>Muziejinių vertybių direkcijos muziejaus rinkiniuose saugomų muziejinių vertybių skaičius (vnt.)</t>
  </si>
  <si>
    <t>Virtualiai eksponuotų direkcijos muziejaus rinkiniuose saugomų muziejinių vertybių skaičius (vnt.)</t>
  </si>
  <si>
    <t>Išleistų direkcijos muziejaus rinkinius populiarinančių leidinių skaičius (vnt.)</t>
  </si>
  <si>
    <t>Mokslinių publikacijų apie muziejaus rinkinius skaičius (vnt.)</t>
  </si>
  <si>
    <r>
      <t xml:space="preserve">Surengtų parodų skaičius (vnt.)
</t>
    </r>
    <r>
      <rPr>
        <i/>
        <sz val="11"/>
        <rFont val="Calibri"/>
        <family val="2"/>
        <charset val="186"/>
        <scheme val="minor"/>
      </rPr>
      <t xml:space="preserve">[Taikoma tik Valstybinio </t>
    </r>
    <r>
      <rPr>
        <i/>
        <sz val="11"/>
        <color theme="1"/>
        <rFont val="Calibri"/>
        <family val="2"/>
        <charset val="186"/>
        <scheme val="minor"/>
      </rPr>
      <t>Kernavės kultūrinio rezervato ir Trakų istorinio nacionalinio parko direkcijoms</t>
    </r>
    <r>
      <rPr>
        <i/>
        <sz val="11"/>
        <rFont val="Calibri"/>
        <family val="2"/>
        <charset val="186"/>
        <scheme val="minor"/>
      </rPr>
      <t>]</t>
    </r>
    <r>
      <rPr>
        <b/>
        <sz val="11"/>
        <rFont val="Calibri"/>
        <family val="2"/>
        <scheme val="minor"/>
      </rPr>
      <t xml:space="preserve">
</t>
    </r>
  </si>
  <si>
    <t>Surengtų parodų direkcijos teritorijoje skaičius (vnt.)</t>
  </si>
  <si>
    <r>
      <t xml:space="preserve">Būtino konservuoti ir restauruoti direkcijos muziejinio rinkinio dalis (proc.)
</t>
    </r>
    <r>
      <rPr>
        <i/>
        <sz val="11"/>
        <rFont val="Calibri"/>
        <family val="2"/>
        <charset val="186"/>
        <scheme val="minor"/>
      </rPr>
      <t>[Taikoma tik Valstybinio Kernavės kultūrinio rezervato direkcijai]</t>
    </r>
  </si>
  <si>
    <t>Konservuotų muziejinių vertybių skaičius (vnt.)</t>
  </si>
  <si>
    <t>Būtinų konservuoti ir restauruoti direkcijos muziejaus rinkiniuose saugomų muziejinių vertybių skaičius (vnt.)</t>
  </si>
  <si>
    <r>
      <t xml:space="preserve">V. Skaitmeninimas:
</t>
    </r>
    <r>
      <rPr>
        <i/>
        <sz val="11"/>
        <color theme="1"/>
        <rFont val="Calibri"/>
        <family val="2"/>
        <charset val="186"/>
        <scheme val="minor"/>
      </rPr>
      <t>[Taikoma tik Valstybinio Kernavės kultūrinio rezervato direkcijai]</t>
    </r>
    <r>
      <rPr>
        <b/>
        <sz val="11"/>
        <color theme="1"/>
        <rFont val="Calibri"/>
        <family val="2"/>
        <charset val="186"/>
        <scheme val="minor"/>
      </rPr>
      <t xml:space="preserve">
</t>
    </r>
    <r>
      <rPr>
        <i/>
        <sz val="11"/>
        <color theme="1"/>
        <rFont val="Calibri"/>
        <family val="2"/>
        <charset val="186"/>
        <scheme val="minor"/>
      </rPr>
      <t>1. Įvardijami numatomi pagrindiniai metiniai veiksmai/darbai skaitmeninimo tema
Konstatuojama įvykdymo būsena (įvykdyta, neįvykdyta, vykdoma) ir trumpai pakomentuojama.
2.
3.</t>
    </r>
  </si>
  <si>
    <r>
      <t xml:space="preserve">Suskaitmenintų ir skaitmeninių kultūros paveldo objektų peržiūrų skaičius, tenkantis vienam objektui (vnt.)
</t>
    </r>
    <r>
      <rPr>
        <i/>
        <sz val="11"/>
        <rFont val="Calibri"/>
        <family val="2"/>
        <charset val="186"/>
        <scheme val="minor"/>
      </rPr>
      <t>[Taikoma tik Valstybinio Kernavės kultūrinio rezervato direkcijai]</t>
    </r>
  </si>
  <si>
    <t>Suskaitmenintų kultūros paveldo objektų skaičius per ataskaitinius metus (vnt.)</t>
  </si>
  <si>
    <t xml:space="preserve">LIMIS portale viešai prieinamų suskaitmenintų ir skaitmeninių kultūros paveldo objektų skaičius iš viso (vnt.) </t>
  </si>
  <si>
    <t>VEPIS sistemoje viešai prieinamų suskaitmenintų ir skaitmeninių kultūros paveldo objektų skaičius (vnt.)</t>
  </si>
  <si>
    <r>
      <t xml:space="preserve">VI. Apsilankymai:
</t>
    </r>
    <r>
      <rPr>
        <i/>
        <sz val="11"/>
        <color theme="1"/>
        <rFont val="Calibri"/>
        <family val="2"/>
        <charset val="186"/>
        <scheme val="minor"/>
      </rPr>
      <t>1. Įvardijami numatomi pagrindiniai metiniai veiksmai/darbai apsilankymų tema
Konstatuojama įvykdymo būsena (įvykdyta, neįvykdyta, vykdoma) ir trumpai pakomentuojama.
2.
3.</t>
    </r>
  </si>
  <si>
    <r>
      <t xml:space="preserve">Lankytojų skaičius direkcijos ekspozicijose (įskaitant lauke įrengtas ekspozicijas) ir parodose (žm.)
</t>
    </r>
    <r>
      <rPr>
        <i/>
        <sz val="11"/>
        <rFont val="Calibri"/>
        <family val="2"/>
        <charset val="186"/>
        <scheme val="minor"/>
      </rPr>
      <t>[Taikoma Valstybinio Kernavės kultūrinio rezervato ir Trakų istorinio nacionalinio parko direkcijoms]</t>
    </r>
  </si>
  <si>
    <r>
      <t xml:space="preserve">Lankytojų skaičius direkcijos muziejaus fonduose (žm.) 
</t>
    </r>
    <r>
      <rPr>
        <i/>
        <sz val="11"/>
        <rFont val="Calibri"/>
        <family val="2"/>
        <charset val="186"/>
        <scheme val="minor"/>
      </rPr>
      <t>[Taikoma tik Valstybinio Kernavės kultūrinio rezervato direkcijai]</t>
    </r>
  </si>
  <si>
    <r>
      <t xml:space="preserve">Apsilankymų direkcijos virtualiose parodose skaičius (vnt.) 
</t>
    </r>
    <r>
      <rPr>
        <i/>
        <sz val="11"/>
        <rFont val="Calibri"/>
        <family val="2"/>
        <charset val="186"/>
        <scheme val="minor"/>
      </rPr>
      <t>[Taikoma tik Valstybinio Kernavės kultūrinio rezervato direkcijai]</t>
    </r>
  </si>
  <si>
    <r>
      <t xml:space="preserve">Nemokamai apsilankiusių lankytojų dalis (proc.) 
</t>
    </r>
    <r>
      <rPr>
        <i/>
        <sz val="11"/>
        <rFont val="Calibri"/>
        <family val="2"/>
        <charset val="186"/>
        <scheme val="minor"/>
      </rPr>
      <t>[Taikoma tik Valstybinio Kernavės kultūrinio rezervato direkcijai]</t>
    </r>
  </si>
  <si>
    <r>
      <t>Nemokamai apsilankiusių lankytojų skaičius (žm.),</t>
    </r>
    <r>
      <rPr>
        <b/>
        <i/>
        <sz val="11"/>
        <rFont val="Calibri"/>
        <family val="2"/>
        <charset val="186"/>
        <scheme val="minor"/>
      </rPr>
      <t xml:space="preserve"> iš jų:</t>
    </r>
  </si>
  <si>
    <t xml:space="preserve">Nemokamai apsilankiusių lankytojų skaičius paskutiniais mėnesių sekmadieniais (žm.)
</t>
  </si>
  <si>
    <t>Lankytojų skaičius direkcijos organizuotuose renginiuose (žm.)</t>
  </si>
  <si>
    <t xml:space="preserve">Apsilankymų direkcijos virtualiuose renginiuose skaičius (vnt.) </t>
  </si>
  <si>
    <t>Atnaujintų/naujai įrengtų direkcijos eksploatuojamų statinių ir/ar infrastuktūros objektų (toliau – direkcijos objektai) skaičius (vnt.)</t>
  </si>
  <si>
    <t>Atnaujintų direkcijos objektų skaičius (vnt.)</t>
  </si>
  <si>
    <t>Naujai įrengtų direkcijos objektų skaičius (vnt.)</t>
  </si>
  <si>
    <t>Surengtų tarptautinių renginių Lietuvoje bei užsienyje skaičius (vnt.)</t>
  </si>
  <si>
    <t>Tarptautinių projektų, kuriuos įgyvendina(-o) arba dalyvauja(-o) įgyvendinant direkcija, skaičius (vnt.</t>
  </si>
  <si>
    <t>Tarptautinių projektų, kuriuos įgyvendina(-o) direkcija, skaičius (vnt.)</t>
  </si>
  <si>
    <t>Tarptautinių projektų Lietuvoje ir užsienyje, kuriuose dalyvauja(-o) direkcija, skaičius (vnt.)</t>
  </si>
  <si>
    <t>Tarptautinių organizacijų, kurių narys įvairiomis formomis yra direkcija, skaičius (vnt.)</t>
  </si>
  <si>
    <t>Direkcijos narystės tarptautinėse organizacijose skaičius (vnt.)</t>
  </si>
  <si>
    <t>Tarptautinių darbo grupių, kurių ekspertinėse veiklose dalyvavo direkcijos darbuotojai, skaičius (vnt.)</t>
  </si>
  <si>
    <t>Direkcijos administruojamų paskyrų socialiniuose tinkluose sekėjų skaičius (vnt.)</t>
  </si>
  <si>
    <t>Direkcijoje ir/ar jos renginiuose bent kartą dirbusių savanorių skaičius (žm.)</t>
  </si>
  <si>
    <r>
      <rPr>
        <b/>
        <sz val="16"/>
        <color theme="1"/>
        <rFont val="Calibri Light"/>
        <family val="2"/>
        <scheme val="major"/>
      </rPr>
      <t>NACIONALINIO ARCHITEKTŪROS INSTITUTO</t>
    </r>
    <r>
      <rPr>
        <b/>
        <sz val="16"/>
        <rFont val="Calibri Light"/>
        <family val="2"/>
        <scheme val="major"/>
      </rPr>
      <t xml:space="preserve">
2025</t>
    </r>
    <r>
      <rPr>
        <b/>
        <i/>
        <sz val="16"/>
        <color rgb="FFC00000"/>
        <rFont val="Calibri Light"/>
        <family val="2"/>
        <scheme val="major"/>
      </rPr>
      <t xml:space="preserve"> </t>
    </r>
    <r>
      <rPr>
        <b/>
        <sz val="16"/>
        <rFont val="Calibri Light"/>
        <family val="2"/>
        <scheme val="major"/>
      </rPr>
      <t>METŲ VEIKLOS PLANO VYKDYMO ATASKAITA</t>
    </r>
  </si>
  <si>
    <r>
      <t xml:space="preserve">1. Įgyvendinti architektūros meno sklaidos programą - mažesnio formato renginius / susitikimus laikiname  Nacionalinio architektūros instituto (toliau – NAI) ofise, leidybos projektus, atliepiančius įstaigos strateginius tikslus ir šiuolaikinės architektūros aktualijas.
</t>
    </r>
    <r>
      <rPr>
        <sz val="12"/>
        <rFont val="Calibri Light"/>
        <family val="2"/>
        <scheme val="major"/>
      </rPr>
      <t>Pirmaisiais aktyvesnės veiklos metais, Nacionalinio architektūros instituto laikiname ofise (Kęstučio g. 19-3, Kaunas) - NAI skaitykloje suformuota renginių ir įvykių strategija, užtikrinanti pristatomų temų įvairovę ir atitinkanti skirtingų autorijų interesus. Pirmasis, inauguracinis renginys buvo skirtas išlydėti Lietuvos nacionalinį paviljoną į 19-ąją Venecijos architektūros bienalę (balandžio 24 d.). Bendras dalyvių skaičius - 95 žmonės. Sekantys NAI skaitykloje ir už jos ribų vykę renginiai: NAI pusryčiai Venecijos architektūros bienalėje, menininko ir dizainerio, architektūros istoriko Kazio Varnelio paskaita „Fables of Accelerationism“, italų architektūros parodų kuratoriaus Pippo Ciorra paskaita „Photography: The Unfaithful Image of Architecture“, ekskursijų ciklas Kauno centriniame pašte dalyvaujant Europos paveldo dienų programoje - „(Ne)paskutinis pasimatymas“, Pauliaus Tautvydo Laurinaičio paskaita „Fragmentuotas pasakojimas: nacionalinio architektūros rinkinio kryptys“, tyrėjos Oxanos Gourinovitch paskaita „Raising the Curtain“, diskusija „Sea the Future: A Lithuanian-Italian Architectural Dialogue“ vienoje pagrindinių ekspozicinių erdvių – Arsenale – GENS viešosios programos rėmuose,  portugalų architektūros ofiso atstovo Filipe Magalhaes paskaita „Good Housing“. Bendras dalyvių skaičius visuose renginiuose - 950 žmonių.</t>
    </r>
  </si>
  <si>
    <t>Suorganizuotų viešų renginių /susitikimų skaičius (vnt.)</t>
  </si>
  <si>
    <t xml:space="preserve">Rodiklis viršytas, dėl didelio išorinio dėmesio naujai kuriamai kultūros institucijai Lietuvoje, padidėjęs suinteresuotumas užmegzti ilgalaikes partnerystes iš vietos ir užsienio organizacijų, iniciaytyvų ir festivalių.  </t>
  </si>
  <si>
    <r>
      <t xml:space="preserve">2. Pristatyti NAI Venecijos architektūros bienalėje ir organizuoti kvietimą atstovauti Lietuvai sekančioje (2027 m.) bienalėje. 
</t>
    </r>
    <r>
      <rPr>
        <sz val="12"/>
        <rFont val="Calibri Light"/>
        <family val="2"/>
        <scheme val="major"/>
      </rPr>
      <t>Nacionalinis architektūros institutas apie savo veiklos pradžią paskelbė tarptautinei auditorijai Venecijos architektūros bienalės atidarymo metu (gegužės 8 d.) nacionalinio Lietuvos paviljono vidiniame kiemelyje, Chiesa Santa Maria dei Derelitti. Organizuotame įstaigos veiklos pristatyme - kultūros pusryčiuose - dalyvavo LR Kultūros ministras ir ministerijos, Lietuvos kultūros insituto, LR ambasados Italijoje atstovai, tarptautinė architektų, akademinio lauko ir kitų sričių bendruomenė. Bendras kviestinių dalyvių skaičius - 60. Taip pat sulaukta apie 20 neregistruotų tikslinių svečių. Tęsiant vizito metu užmegztą partnerystę su 19-osios Venecijos architektūros bienalės organizatoriais, institutas lapkričio 6 d. surengė dar vieną renginį Italijoje – diskusiją „Sea the Future: A Lithuanian-Italian Architectural Dialogue“ vienoje pagrindinių ekspozicinių erdvių – Arsenale – GENS viešosios programos rėmuose. Renginyje susitiko Lietuvos ir Italijos architektūros praktikai, kurie aptarė, kaip Baltijos ir Viduržemio jūrų pakrantės bendruomenės reaguoja į didėjantį neapibrėžtumą ir kintančią aplinkos, kultūros ir erdvės dinamiką. Diskusijoje dalyvavo Gerda Antanaitytė ir Andrius Laurinaitis (iš Lietuvos studijos „ALTITUDES“) ir Adriana Granato (iš Italijos „studio ibsen“ ir „Politecnico di Milano”), pokalbį moderavo Andrius Ropolas (studija „Office De Architectura“). LR Kultūros ministerijai nepatvirtinus naujos Venecijos architektūros bienalės nacionalinio paviljono organizavimo tvarkos ir neperdavus tam įgaliojimų, institutas neinicijavo atviro kvietimo paskelbimo ir kitų tolimesnių su šiuo projektu susijusių procesų.</t>
    </r>
  </si>
  <si>
    <t>NAI pristatytas Venecijos architektūros bienalėje (vnt.) ir parengtas atviras kvietimas atstovauti Lietuvą 2027 m. bienalėje (vnt.)</t>
  </si>
  <si>
    <t xml:space="preserve">Institutas neinicijavo atviro kvietimo paskelbimo ir kitų tolimesnių su šiuo projektu susijusių procesų. Rodiklis išliko nepakitęs, nes vietoje planuoto vieno, institucija įgyvendino 2 pristatymus Venecijos architektūros bienalėje.  </t>
  </si>
  <si>
    <r>
      <t xml:space="preserve">3. Pradėti Tarptautinio Naujojo Europos Bauhauzo, NEB (Horizonto) projekto įgyvendinimą ir dalyvauti NEB konsorciumo veiklose, atstovaujant NAI ir Lietuvą.
</t>
    </r>
    <r>
      <rPr>
        <sz val="12"/>
        <color rgb="FF000000"/>
        <rFont val="Calibri Light"/>
        <family val="2"/>
        <scheme val="major"/>
      </rPr>
      <t>Pirmaisiais metais, kada Nacionalinis architektūros institutas paskirtas NEB kontaktų centru, įstaiga itin aktyviai veikė tiek nacionaliniu, tiek tarptautiniu mastu: 1. NEB Lietuvoje - inicijuoti LT NEB NCP susitikimai, kurių tikslas - sukurti Lietuvos NEB NCP strategiją, suderinti bendradarbiavimo, komunikacijos ir veiklų planus. Taip pat organizuoti susitikimai ir konsultacijos su institucijomis ir jų atstovais (LT NEB NCP, LMT Syxis ir kt.), užmegzti kontaktai šioje srityje su LR Kultūros ministerija, LR Aplinkos ministerija, LMT, Lietuvos pirmininkavimo ES komanda, regioniniais partneriais ir NEB ekspertais; 2. NEB užsienyje - užmegztas bendradarbiavimas su Nordic NEB Academy: pristatytos nacionalinės situacijos, aptartos bendros kryptys ir ateities žingsniai, vykdytos diskusijos dėl bendrų partnerystės projektų. Taip pat vyko follow-up susitikimas su „Nordic Carbon Neutral Bauhaus / NEB Academy North Hub“. Jo metu aptartos idėjos 2026 m. NEB festivaliui, identifikuoti tiksliniai segmentai (jaunimas, miestai, ekosistemos). Dalyvauta ir Europos Komisijos organizuojamuose susitikimuose: NEB Policy NCP, EK konsultacija dėl ateities NEB prioritetų, EK diskusijos dėl 2026 m. planų, partnerystės temų, NEB Facility „One Year On“ – atskiras EK organizuotas susitikimas, skirtas surinkti įžvalgas iš nacionalinių R&amp;I NCP apie NEB Facility veikimą pirmaisiais metais; 3. Tarptautinio projekto NEB4ALL veiklos - vyko reguliarūs partnerių susitikimai ir susitikimai su darbo paketų vadove progreso, iššūkių ir planavio stebėsenai. Projekto rėmuose dalyvauta konsorciumo tinklaveikos renginiuose: Berlyne, Vokietija – NEB4ALL pirmasis partnerių susitikimas, Briuselyje, Belgija – „NEB in Regions and Cities“, Tbilisyje, Sakartvelas – NEB4ALL Flagship Twinning Event.</t>
    </r>
  </si>
  <si>
    <t>Įgyvendintų veiklų, susijusių su tarptautinio projekto įgyvendinimu, skaičius (vnt.)</t>
  </si>
  <si>
    <t>Rodiklis viršytas, nes metų eigoje, didėjant Naujojo Europos Bauhauzo žinomumui ir jo sklaidai Nacionalinio architektūros instituto komunikacijos kanalais, augo ir iniciatyvos aktualumas skirtingų bendruomenių tarpe, mezgėsi naujos tarptautinės partnersytės su atskirais užsienio konsorciumais.</t>
  </si>
  <si>
    <r>
      <t xml:space="preserve">4. Sukurti NAI internetinę svetainę ir įgyvendinti startinę įstaigos komunikacijos kampaniją.
</t>
    </r>
    <r>
      <rPr>
        <sz val="12"/>
        <color rgb="FF000000"/>
        <rFont val="Calibri Light"/>
        <family val="2"/>
        <scheme val="major"/>
      </rPr>
      <t>Atlikus bandomuosius darbus (2025 m. veikė laikina NAI internetinė svetainė), sukurtas nuolatinis institucijos internetinis puslapis – www.nai.lt. Jame įdiegti visi iš anksto numatyti funkcionalumai, skirti supažindinti auditoriją su skirtingomis įstaigos veiklomis – nuo planuojamų parodų, kaupiamo rinkinio, tarptautinių projektų iki skaityklos naujienų ir kt. Taip pat kuriant svetainę atsižvelgta į Asmens su negalia teisių apsaugos agentūros prie LR socialinės apsaugos ir darbo ministerijos rekomendacijas. 2026-aisiais ši svetainės versija ir toliau bus testuojama, aktyviai dirbama su naujo turinio kūrimu. Nuo pirmojo NAI renginio pradėta vykdyti aktyvi startinė įstaigos komunikacijos kampanija: surengta rytinė spaudos konferencija (dalyvavo 5 nacionalinės žiniasklaidos priemonės), parengtas pranešimas spaudai, išsiųsti kvietimai žiniasklaidai, vykdyta socialinių tinklų komunikacija. Renginį remti sutiko nealkoholinio gėrimo gamintojas „Genys“. Kiti kampanijos formatai: renginio nuotraukos (dirbo 2 fotografai), grafinio dizaino priemonės, „Instagram“ ir „Facebook“ kanalų istorijos, „Facebook“ renginys, straipsniai žiniasklaidoje, fotogalerija žiniasklaidoje (BNS). Įžanginiai instituto komunikacijos veiksmai lėmė didesnį nei planuota įstaigos žinomumą ir matomumą bei, skirtingais etapais, privataus sektoriaus ir žiniasklaidos priemonių palaikymą atitinkamoms veikloms. Renginius ir veiklas prekėmis bei paslaugomis rėmė gamintojai „Genys“ ir „Kauno alus“, viešbutis „Victoria“, reklamos gamybos įmonė „Artreka“, techninės rangos įmonė „Scenos techninis servisas“, fotografas Arvydas Čiukšys, baldų gamintojai „Freda“, leidėjai „Spector Books“, „MIT Publishing“, „Princeton Press“, žurnalai „Nemunas“, „7 Kauno dienos“, „Archiforma“, „Centras“ ir kt.</t>
    </r>
  </si>
  <si>
    <t>Sukurta intertinetinė svetainė (vnt.)</t>
  </si>
  <si>
    <r>
      <t xml:space="preserve">5. Dalyvauti Kultūros infrastruktūros centro  (toliau – KIC) įkurtoje darbo grupėje, skirtoje „Kauno centrinio pašto modernizavimo ir įveiklinimo” projekto įgyvendinimui. 
</t>
    </r>
    <r>
      <rPr>
        <sz val="12"/>
        <rFont val="Calibri Light"/>
        <family val="2"/>
        <scheme val="major"/>
      </rPr>
      <t xml:space="preserve">NAI dalyvavo Kultūros infrastruktūros centro organizuojamuose kassavaitiniuose darbo grupės susitikimuose, kuriuose buvo svarstomi Kauno centrinio pašto modernizavimo ir įveiklinimo klausimai, sėkmingai bendradarbiavo konsultuojant apie būtinas priemones sklandžiai ir sėkmingai įstaigos veiklai užtikrinti, prisidėjo rengiant priešprojektinius pasiūlymus nuolatinės ekspozicijos ir skaityklos erdvės baldams, įsitraukė į kitų aktualių klausimų aptarimus. </t>
    </r>
  </si>
  <si>
    <t xml:space="preserve">Darbo grupės susitikimų skaičius 
(vnt.) </t>
  </si>
  <si>
    <r>
      <rPr>
        <b/>
        <sz val="14"/>
        <rFont val="Calibri"/>
        <family val="2"/>
        <scheme val="minor"/>
      </rPr>
      <t>PAGRINDINĖ VEIKLA</t>
    </r>
    <r>
      <rPr>
        <b/>
        <i/>
        <sz val="14"/>
        <rFont val="Calibri"/>
        <family val="2"/>
        <scheme val="minor"/>
      </rPr>
      <t xml:space="preserve"> </t>
    </r>
    <r>
      <rPr>
        <i/>
        <sz val="14"/>
        <rFont val="Calibri"/>
        <family val="2"/>
        <scheme val="minor"/>
      </rPr>
      <t>(pagal teisės aktuose nustatytas funkcijas)</t>
    </r>
  </si>
  <si>
    <r>
      <rPr>
        <b/>
        <sz val="11"/>
        <color rgb="FF000000"/>
        <rFont val="Calibri"/>
        <family val="2"/>
        <scheme val="minor"/>
      </rPr>
      <t>I. Sėkmingai įgyvendinta architektūros meno sklaidos programa, pritraukusi įvairias interesų ir socialines grupes laikiname NAI ofise ir už jo ribų:</t>
    </r>
    <r>
      <rPr>
        <i/>
        <sz val="11"/>
        <color rgb="FF000000"/>
        <rFont val="Calibri"/>
        <family val="2"/>
        <scheme val="minor"/>
      </rPr>
      <t xml:space="preserve"> 
surengtas NAI laikino ofiso Kęstučio g. 19-3, Kaune  atidarymo renginys, nuosekliai organizuoti aktualių architektūros leidinių pristatymai, du kartus per mėnesį skelbtos naujų leidinių iš Spector Books, MIT Press, Princeton University Press, Routledge ir kt.; žurnalų DOMUS, A+U, Architectural Review, Oase, El Croquis, Architectural Digest) recenzijos instituto socialinio tinklo Facebeook paskyroje. Taip pat reguliariai vyko susitikimai su architektūros lauko praktikais, kuratoriais ir leidėjais, tekstų autoriais, aktyviai dirbta su naujaisiais institucijos partneriais, prisidėta ekspertinėmis žiniomis ir praktikomis jų organizuotose renginiuose, kūrybinėse-edukacinėse dirbtuvėse, rengti pristatymai partnerių iš nevyriausybinių organizacijų veiklų formatuose: bendradarbiaujant su LR Aplinkos ministerija, organizuoti Nacionaliniai architektūros apdovanojimai, prisitatyta Kauno menininkų namų rengtoje Kauno kultūros mugėje, organizuota ekskursija, skirta 150-osioms Mikalojaus Konstantinio Čiurlionio metinėms paminėti laikinojoje M. K. Čiurlionio galerijoje, fasilituota diskusija „Modernizmas ateičiai ar praeičiai“, Europos paveldo dienų programos formate, teikti pasiūlymai tarptautinėms Street Design Challenge kūrybinėms dribtuvėms, UNESCO City of Design, dalyvauta Lietuvos nacionalinės UNESCO komisijos sekretoriato organizuotose kūrybinėse dirbtuvėse „Pažinti architektūrą žaidžiant“ su Roberta Ghelli ir forume „Architektūrinio raštingumo ugdymas”, pravestos dirbtuvės. Vaikų architektūros festivalyje „Miestas kaip dėlionė“ ir t.t.</t>
    </r>
  </si>
  <si>
    <t>Skaityklą papildžiusių tikslinių leidinių skaičius (vnt.)</t>
  </si>
  <si>
    <t>Rodiklis viršytas, nes dalis vertingų leidinių skaityklą pasiekė partnerysčių ir dovanojimo būdu.</t>
  </si>
  <si>
    <t>Lankytojų skaičius įstaigos renginiuose (žm.)</t>
  </si>
  <si>
    <t>Rodiklis viršytas, dėl didelio susidomėjimo naujos kultūros institucijos Lietuvoje kuriamu turiniu.</t>
  </si>
  <si>
    <r>
      <rPr>
        <b/>
        <sz val="11"/>
        <color theme="1"/>
        <rFont val="Calibri"/>
        <family val="2"/>
        <charset val="186"/>
        <scheme val="minor"/>
      </rPr>
      <t>II. Nuosekliai dalyvauta įgyvendinant Kauno centrinio pašto rūmų tvarkybos darbų (remonto, restauravimo, konservavimo) projektą:</t>
    </r>
    <r>
      <rPr>
        <i/>
        <sz val="11"/>
        <color theme="1"/>
        <rFont val="Calibri"/>
        <family val="2"/>
        <charset val="186"/>
        <scheme val="minor"/>
      </rPr>
      <t xml:space="preserve">
NAI dalyvavo Kultūros infrastruktūros centro organizuojamuose kassavaitiniuose darbo grupės susitikimuose (40 susitikimų), kuriuose buvo svarstomi Kauno centrinio pašto modernizavimo ir įveiklinimo klausimai; bendradarbiavo konsultuojant apie būtinas priemones sklandžiai ir sėkmingai įstaigos veiklai užtikrinti; prisidėjo rengiant priešprojektinius pasiūlymus nuolatinės ekspozicijos (aut. baldų dizaineris Vytautas Gečas) ir skaityklos erdvės bei vaikų kanbario baldams (aut. architektė Sigita Kudrotaitė). Priešprojektiniai pasiūlymai suderinti su LR Kultūros paveldo departamento prie Kultūros ministerijos Nekilnojamojo kultūros paveldo vertinimo taryba ir projektuotojais.</t>
    </r>
  </si>
  <si>
    <t xml:space="preserve">Parengtų priešprojektinių pasiūlymų skaičius (vnt.) </t>
  </si>
  <si>
    <r>
      <rPr>
        <b/>
        <sz val="11"/>
        <color theme="1"/>
        <rFont val="Calibri"/>
        <family val="2"/>
        <charset val="186"/>
        <scheme val="minor"/>
      </rPr>
      <t>III. Institutas pirmaisiais aktyvios veiklos metais itin sėkmingai plėtojo Lietuvos architektūros lauko atstovavimą užsienyje:</t>
    </r>
    <r>
      <rPr>
        <i/>
        <sz val="11"/>
        <color theme="1"/>
        <rFont val="Calibri"/>
        <family val="2"/>
        <charset val="186"/>
        <scheme val="minor"/>
      </rPr>
      <t xml:space="preserve">
įgyvendintas pirmasis tarptautinio Naujojo Europos Bauhauzo, NEB (Horizonto) projekto - NEB4ALL - etapas. Aktyviai dalyvauta užsienio architektūros muziejų ir centrų tinklaveikoje: Šiaurės šalių architektūros institucijų tinkle, įstaiga prisijungė prie Common Space Platform, taip pat su 31 Europos partneriu dalyvauja Europos architektūros institucijų tinkle, užmegzta partnerystė su giminingomis institucijomis Italijoje (MAXXI, rengiama bendradarbiavimo sutartis, ir Museo delle Civilta) ir Nyderlanduose (Het Nieuwe Instituut ir Architecture Film Festival Rotterdam (#AFFR). Bendradarbiaujant su Kauno technologijos universiteto Architektūros ir statybos fakultetu ir 12 tarptautinių partnerių pateikta tarptautinė paraiška projektui „Inventoried Modern heritage for Preservation, Reuse and Inclusive Negotiated Transformation", Europos Horizonto programa. LR Kultūros ministerijai nepatvirtinus naujos Venecijos architektūros bienalės nacionalinio paviljono organizavimo tvarkos ir neperdavus tam įgaliojimų, institutas neinicijavo atviro kvietimo paskelbimo ir kitų tolimesnių su šiuo projektu susijusių procesų. Nepaisant to, įstaiga užmezgė ilgalaikį bendradarbiavimą su Venecijos architektūros bienalės organizatoriais, ten surengė du atstovavimo renginius.</t>
    </r>
  </si>
  <si>
    <t>Parengtų atvirų kvietimų atstovauti Lietuvą Venecijos architektūros bienalėje skaičius (vnt.)</t>
  </si>
  <si>
    <t>LR Kultūros ministerijai nepatvirtinus naujos Venecijos architektūros bienalės nacionalinio paviljono organizavimo tvarkos ir neperdavus tam įgaliojimų, institutas neinicijavo atviro kvietimo paskelbimo ir kitų tolimesnių su šiuo projektu susijusių procesų.</t>
  </si>
  <si>
    <t>Tarptautinių projektų, kuriuos įgyvendina arba dalyvauja įgyvendinant įstaiga, skaičius (vnt.)</t>
  </si>
  <si>
    <t xml:space="preserve">Rodiklis viršytas, dėl didelio išorinio dėmesio naujai kuriamai kultūros institucijai Lietuvoje, padidėjęs suinteresuotumas užmegzti projektines partnerystes iš užsienio organizacijų, iniciaytyvų ir festivalių.  </t>
  </si>
  <si>
    <r>
      <rPr>
        <b/>
        <sz val="11"/>
        <color theme="1"/>
        <rFont val="Calibri"/>
        <family val="2"/>
        <charset val="186"/>
        <scheme val="minor"/>
      </rPr>
      <t>I. Paslaugos:</t>
    </r>
    <r>
      <rPr>
        <i/>
        <sz val="11"/>
        <color theme="1"/>
        <rFont val="Calibri"/>
        <family val="2"/>
        <charset val="186"/>
        <scheme val="minor"/>
      </rPr>
      <t xml:space="preserve">
1. teiktos įvairių veiklos sričių ekspertinės paslaugos dalyvaujant partnerių organizuojamose veiklose, edukaciniuose projektuose: konsultacijos ir vaikų edukacinių programų, pritaikytų paveldo objektams, pvz. Kauno valstybinės filharmonijos pastatui, vystymas su Pažaislio muzikos festivaliu, organizuoti užsienio ekspertų priėmimai, vykdyti edukacinės veiklos pristatymai mokykloms ir festivaliams (pvz. ekspertinis moderavimas – diskusijų renginys profesionalams ir praktikams, Vaikų architektūros festivalio metu), buvo dalyvaujama Nekilnojamo kultūros paveldo apsaugos specialistų atestavimo analizės ir tobulinimo koncepcijos darbo grupėje, pateikti siūlymai bendradarbystei ir sinergijai su institutu ir kt.;
2. kaip planuota, sukurta atvira prieiga prie tikslinių NAI leidinių - knygų ir žurnalų premumeratų, skaitykla laikinose įstaigos patalpose atverta visuomenei 3 dienas per savaitę. Institucijos internetinėje svetainėje (nai.lt) publikuojama leidinių kartoteka;</t>
    </r>
    <r>
      <rPr>
        <i/>
        <sz val="11"/>
        <color theme="9"/>
        <rFont val="Calibri"/>
        <family val="2"/>
        <charset val="186"/>
        <scheme val="minor"/>
      </rPr>
      <t xml:space="preserve">
</t>
    </r>
    <r>
      <rPr>
        <i/>
        <sz val="11"/>
        <color theme="1"/>
        <rFont val="Calibri"/>
        <family val="2"/>
        <charset val="186"/>
        <scheme val="minor"/>
      </rPr>
      <t>3. sėkmingai pradėtas formuoti NAI rinkinys, kurį papildė: Audros Kaušpėdienės kurtas baldas „Akordeonas“, Rimvydo Palio, Vytauto Dičiaus, Algimanto Mačiulio, Kęstučio Kisieliaus ir kt. asmeniniai archyvai, Dainiaus Liškevičiaus kūrinys „Ramybė“. Remiantis artefaktų kolekcijos įvairove, sukurta atviros prieigos prie duomenų sistema, kuri bus nuolat pildoma ir publikuojama kartotekos (sąvado) principu įstaigos internetinėje svetainėje.</t>
    </r>
  </si>
  <si>
    <t>Ekspertinių paslaugų skaičius (vnt.)</t>
  </si>
  <si>
    <t>Atvirų prieigų prie įstaigos leidinių ir rinkinio skaičius (vnt.)</t>
  </si>
  <si>
    <r>
      <rPr>
        <b/>
        <sz val="11"/>
        <color theme="1"/>
        <rFont val="Calibri"/>
        <family val="2"/>
        <charset val="186"/>
        <scheme val="minor"/>
      </rPr>
      <t>II. Tarptautiškumas:</t>
    </r>
    <r>
      <rPr>
        <b/>
        <sz val="11"/>
        <color theme="9"/>
        <rFont val="Calibri"/>
        <family val="2"/>
        <charset val="186"/>
        <scheme val="minor"/>
      </rPr>
      <t xml:space="preserve">
</t>
    </r>
    <r>
      <rPr>
        <i/>
        <sz val="11"/>
        <color theme="1"/>
        <rFont val="Calibri"/>
        <family val="2"/>
        <charset val="186"/>
        <scheme val="minor"/>
      </rPr>
      <t>1. sėkmingai įgyvendintas pirmasis tarptautinio Europos Horizonto projekto NEB4ALL etapas - dalyvauta reguliariuose partnerių susitikimuose ir projekto rėmuose konsorciumo organizuotuose tinklaveikos renginiuose  Berlyne, Briuselyje ir Tbilisyje; o taip pat siekta įsitraukti į kitas Naujojo Europos Bauhauzo krypčių veiklas - užmegztas bendradarbiavimas su Nordic NEB Academy, vyko follow-up susitikimas su „Nordic Carbon Neutral Bauhaus / NEB Academy North Hub“, dalyvauta Europos Komisijos organizuojamuose susitikimuose;</t>
    </r>
    <r>
      <rPr>
        <b/>
        <sz val="11"/>
        <color theme="9"/>
        <rFont val="Calibri"/>
        <family val="2"/>
        <charset val="186"/>
        <scheme val="minor"/>
      </rPr>
      <t xml:space="preserve">
</t>
    </r>
    <r>
      <rPr>
        <i/>
        <sz val="11"/>
        <color theme="1"/>
        <rFont val="Calibri"/>
        <family val="2"/>
        <charset val="186"/>
        <scheme val="minor"/>
      </rPr>
      <t>2. organizuoti tarptautinių architektūros lauko profesionalų iš JAV, Italijos, Ukrainos, Portugalijos vizitai ir kūrybos pristatymai Lietuvoje;
3. dalyvauta tarptautiniuose architektūros muziejų ir centrų tinkluose - Šiaurės šalių architektūros institucijų tinkle, Common Space Platform, Europos architektūros institucijų tinkle, užmegzta partnerystė su giminingomis institucijomis Italijoje - MAXXI ir Museo delle Civilta, o taip pat bendradarbiavimas su giminingomis institucijomis ir aktualiai festivaliais Nyderlanduose - Het Nieuwe Instituut ir Architecture Film Festival Rotterdam ir kt.</t>
    </r>
  </si>
  <si>
    <t xml:space="preserve">Dalyvavimo tarptautiniuose tinkluose skaičius (vnt.) </t>
  </si>
  <si>
    <t>Rodiklis viršytas, dėl įstaigos aktyviai vykdytos išorinės komunikacijos ir startinės tinklaveikos, padidėjęs suinteresuotumas užmegzti ilgalaikes partnerystes iš užsienio organizacijų, iniciaytyvų ir festivalių įvertinant NAI potencialą solidžiai bendradarbystei ateityje.</t>
  </si>
  <si>
    <t>Tarptautinių architektūros lauko profesionalų vizitų ir kūrybos pristatymų skaičius (vnt.)</t>
  </si>
  <si>
    <r>
      <rPr>
        <b/>
        <sz val="11"/>
        <rFont val="Calibri"/>
        <family val="2"/>
        <charset val="186"/>
        <scheme val="minor"/>
      </rPr>
      <t>III. Tarpsektorinis bendradarbiavimas:</t>
    </r>
    <r>
      <rPr>
        <i/>
        <sz val="11"/>
        <rFont val="Calibri"/>
        <family val="2"/>
        <charset val="186"/>
        <scheme val="minor"/>
      </rPr>
      <t xml:space="preserve">
1. sėkmingai planuojant ir įgyvendinant viešąją programą, institucija susilaukė didelio išorinio dėmesio ir suinteresuotumo užmegzti ilgalaikes partnerystes iš vietos ir užsienio organizacijų, iniciaytyvų ir festivalių. Todėl, kaip ir planuota 2025 metais, pradėta plėtoti bendradarbiavimą su kitomis kultūros lauko įstaigomis ir organizacijomis, įgyvendinant NAI planus: su Kauno miesto muziejaus nutarta plėtoti veiklas rinkinio formavimo, inventorizavimo ir kitose srityse; prisijungta prie Kauno Ąžuolyno bibliotekos organizuotos renginių programos, skirtos Europos paveldo dienoms, bendradarbiaujant su Kauno menininkų namais, dalyvauta Mikalojaus Konstantinio Čiurlionio metinėms paminėti skirtoje programoje ir kt.
2. produktyviai stiprinta partnerystė su nevyriausybiniu sektoriumi didinant NAI programos prienamumą ir planuojant būsimas programas naujoje įstaigos būstinėje: pasirašyta sutartis su VšĮ „Architektūros fondu“, bendradarbiauta su UNESCO Dizaino miestų tiklo partneriais, išreikštas palaikymas bendradarbiauti su nevyriausybinėmis organizacijomis, joms teikiant projektų paraiškas veiklų kofinansavimui Lietuvos kultūros tarybai - Kultūros projektų asociacijai „DOCUMENTUM”, VšĮ „Paveldo institutui“, VšĮ „Kylančiam Kaunui” ir kt.
3. aktyviai pradėti megzti ryšiai su privačiu sektoriumi, siekiant įgyvendinti NAI veiklos programą. Renginius ir veiklas prekėmis bei paslaugomis rėmė gamintojai „Genys“ ir „Kauno alus“,  viešbutis „Victoria“, reklamos įmonė „Artreka“, techninės rangos įmonė „Scenos techninis servisas“, baldų gamintojai „Freda“, leidėjas „Lapas“, architektūros ofisas „DO architects” ir kt. </t>
    </r>
  </si>
  <si>
    <t xml:space="preserve">Bendradarbiaujant su kitomis kultūros įstaigomis įgyvendintų iniciatyvų skaičius (vnt.)
</t>
  </si>
  <si>
    <t>Naujų partnerysčių su verslo sektoriumi skaičius (vnt.)</t>
  </si>
  <si>
    <r>
      <rPr>
        <b/>
        <sz val="11"/>
        <rFont val="Calibri"/>
        <family val="2"/>
        <charset val="186"/>
        <scheme val="minor"/>
      </rPr>
      <t>IV. Rinkodara:</t>
    </r>
    <r>
      <rPr>
        <i/>
        <sz val="11"/>
        <rFont val="Calibri"/>
        <family val="2"/>
        <charset val="186"/>
        <scheme val="minor"/>
      </rPr>
      <t xml:space="preserve">
1. po pirmojo NAI renginio pradėta aktyvi instituto komunikacija. Surengta spaudos konferencija, parengti ir išplatinti pranešimai spaudai, vykdyta komunikacija socialiniuose tinkluose, sukurti vizualiniai sprendimai ir renginio turinys („Facebook“ renginys, „Instagram“ ir „Facebook“ istorijos, fotografijos, publikacijos žiniasklaidoje, BNS fotogalerija). Kampaniją rėmė nealkoholinių gėrimų gamintojas „Genys“. Šie veiksmai reikšmingai padidino instituto matomumą ir prisidėjo prie žiniasklaidos bei privataus sektoriaus palaikymo;
2. 2025 m. pradėjo veikti NAI skaitmeninė platforma – www.nai.lt, kurioje pristatomos instituto veiklos kryptys: parodos, rinkinys, tarptautiniai projektai, skaitykla ir kita aktuali informacija. Svetainė kurta laikantis Asmens su negalia teisių apsaugos agentūros gairių. Artimiausiu metu planuojamas tolesnis funkcionalumo testavimas ir intensyvus turinio pildymas;
3. administruojant NAI socialinių tinklų paskyras nuosekliai stiprintas instituto matomumas ir įvaizdis. „Facebook“ paskyrą seka 1 482 naudotojai, pasiektos 426 607 peržiūros ir 6 544 interakcijos. „Instagram“ kanale suburta 845 sekėjų bendruomenė, o per 90 dienų turinys peržiūrėtas 161 940 kartų. „LinkedIn“ paskyrą seka 154 naudotojai, turinys peržiūrėtas 6 512 kartų. Pradėtas vystyti ir „YouTube“ kanalas (5 prenumeratoriai, 70 peržiūrų), žymintis ilgalaikės komunikacijos augimo potencialą.
</t>
    </r>
  </si>
  <si>
    <t>Įgyvendintų komunikacijos kampanijų skaičius (vnt.)</t>
  </si>
  <si>
    <t>Naujų sekėjų socialiniuose tinkluose skaičius (vnt.)</t>
  </si>
  <si>
    <r>
      <rPr>
        <b/>
        <sz val="11"/>
        <color rgb="FF000000"/>
        <rFont val="Calibri"/>
        <family val="2"/>
        <scheme val="minor"/>
      </rPr>
      <t xml:space="preserve">V. Savanoriavimas, socialinis dalyvavimas: 
</t>
    </r>
    <r>
      <rPr>
        <i/>
        <sz val="11"/>
        <color rgb="FF000000"/>
        <rFont val="Calibri"/>
        <family val="2"/>
        <scheme val="minor"/>
      </rPr>
      <t>Atsižvelgiant į įstaigos ir programos kūrimo etapiškumą, 2025 m. savanorystės praktikos nebuvo numatytos. Vis tik, augant įstaigos žinomumui ir daugėjant insitutcinėms bei partnerinėms dalyvavimo praktimoms, prie Nacionalinio architektūros instituto prisijungė 4 savanoriai koordinavę ekskursijų ciklo veiklas Kauno centriniame pašte ir prisidėję prie skaityklos leidinių inventorizavimo.</t>
    </r>
  </si>
  <si>
    <t>Įstaigoje ir/ar jos renginiuose bent kartą dirbusių savanorių skaičius (vnt.)</t>
  </si>
  <si>
    <t>Rodiklis nebuvo planuotas ir įtrauktas 2025 m. veiklos plane.</t>
  </si>
  <si>
    <r>
      <rPr>
        <b/>
        <sz val="11"/>
        <color rgb="FF000000"/>
        <rFont val="Calibri"/>
        <family val="2"/>
        <scheme val="minor"/>
      </rPr>
      <t xml:space="preserve">I. Personalo valdymas:
</t>
    </r>
    <r>
      <rPr>
        <i/>
        <sz val="11"/>
        <color rgb="FF000000"/>
        <rFont val="Calibri"/>
        <family val="2"/>
        <scheme val="minor"/>
      </rPr>
      <t>1. Patvirtinti NAI struktūros pakeitimai pagal poreikį kaip ir planuota. Nedidelis nuokrypis, nes buvo papildomai suplanuota dizainerio pareigybė.
2. Kadangi NAI yra kūrimosi stadijoje ir pagrindinis pastatas einamaisiais metais nėra įveiklintas, darbuotojų  priimta tiek, kiek buvo suplanuota 2025 metų veiklai  vykdyti.</t>
    </r>
  </si>
  <si>
    <r>
      <rPr>
        <b/>
        <sz val="11"/>
        <color rgb="FF000000"/>
        <rFont val="Calibri"/>
        <family val="2"/>
      </rPr>
      <t xml:space="preserve">II. Kvalifikacijos tobulinimas:
</t>
    </r>
    <r>
      <rPr>
        <i/>
        <sz val="11"/>
        <color rgb="FF000000"/>
        <rFont val="Calibri"/>
        <family val="2"/>
      </rPr>
      <t xml:space="preserve">1. Planas įvykdytas, mokamai kėlėl visi esami darbuotojai.
2. Darbuotojai kėlė kvalifikaciją savišvietos, tiriamųjų darbų  bei komandiruočių metu bendradarbiaujant su kitomis institucijomis ir dalinantis gerąja patirtimi susitikimuose.
</t>
    </r>
  </si>
  <si>
    <t>Darbuotojams bendrai buvo suorganizuoti civilinės saugos mokymai, kuriuose dalyvavo visi tuo metu dirbantys darbuotojai.</t>
  </si>
  <si>
    <t>Darbuotojams bendrai buvo suorganizuoti civilės saugos mokymai, kas leido sutaupyti lėšų.</t>
  </si>
  <si>
    <r>
      <t xml:space="preserve">I. Pritrauktos papildomos lėšos:
</t>
    </r>
    <r>
      <rPr>
        <sz val="11"/>
        <color theme="1"/>
        <rFont val="Calibri"/>
        <family val="2"/>
        <scheme val="minor"/>
      </rPr>
      <t xml:space="preserve">1. 2025 m. gegužės mėn. pasirašyta Naujo Europos Bauhauzo (Horizonto) - NEB4ALL projekto Nr. 101234470 sutartis. Įgyvendinant  projektą,  2025 m. įsisavinta dalis NAI skirtos ES dotacijos. Likusi dalis - skirta 2026 m. projekto veikloms.  2. 2025 m. NAI neplanavo uždirbti lėšų (pajamų).       </t>
    </r>
    <r>
      <rPr>
        <b/>
        <sz val="11"/>
        <color theme="1"/>
        <rFont val="Calibri"/>
        <family val="2"/>
        <scheme val="minor"/>
      </rPr>
      <t xml:space="preserve">                                                                                                                                                                                                                                                                                                                                                                                                                                                                                              </t>
    </r>
  </si>
  <si>
    <t>–</t>
  </si>
  <si>
    <t xml:space="preserve">Dėl užtrukusių sutarties korektūrų su pagrindiniu Projektu partneriu, keitėsi Projekto išmokų proporcijos, pirma išmoka gauta didesnė nei planuota. </t>
  </si>
  <si>
    <r>
      <t xml:space="preserve">I. Nekilnojamo turto valdymas
</t>
    </r>
    <r>
      <rPr>
        <i/>
        <sz val="11"/>
        <rFont val="Calibri"/>
        <family val="2"/>
        <scheme val="minor"/>
      </rPr>
      <t>1. Planas įvykdytas: 2025 m. pabaigti 111 kv.m.  laikinojo NAI biuro, esančio Kęstučio g. 19-3, Kaunas, įrengimo darbai, įrengta skaitykla, sudaryta patalpų draudimo, patalpų valymo sutartis.                                                                                      2. Papildoma informacija: 2025 m. liepos 8 d. sudaryta 70 kv.m.  patalpų (Veterinarų g. 27, Biruliškių k., LT-54469 Kauno raj.) panaudos sutartis Nr. TN-1, kuria numatyta neatlygintina patalpų panauda iki 2027 m. biželio 30 d. (šalių susitarimu sutartis gali būti pratęsta). Patalpos naudojamos  architektūros meno ir architektūros paveldo vertybių laikymo (saugojimo) ir kito įstaigos turto sandėliavimo paskirčiai.</t>
    </r>
  </si>
  <si>
    <t xml:space="preserve">2025 m. liepos 8 d. sudaryta sandėliavimo patalpų (Veterinarų g. 27, Biruliškių k., LT-54469 Kauno raj.) panaudos sutartis neatlygintina - įstaiga nepatiria jokių išlaidų (komunalinių mokesčių, valymo kitų priežiūros išlaidų nepatiria). </t>
  </si>
  <si>
    <r>
      <t xml:space="preserve">II. Kilnojamo turto valdymas:
</t>
    </r>
    <r>
      <rPr>
        <i/>
        <sz val="11"/>
        <rFont val="Calibri"/>
        <family val="2"/>
        <scheme val="minor"/>
      </rPr>
      <t xml:space="preserve">1. </t>
    </r>
    <r>
      <rPr>
        <sz val="11"/>
        <rFont val="Calibri"/>
        <family val="2"/>
        <scheme val="minor"/>
      </rPr>
      <t>2025 m.</t>
    </r>
    <r>
      <rPr>
        <sz val="11"/>
        <color theme="1"/>
        <rFont val="Calibri"/>
        <family val="2"/>
        <scheme val="minor"/>
      </rPr>
      <t xml:space="preserve"> įstaiga neturėjo tarnybinės transporto priemonės.</t>
    </r>
  </si>
  <si>
    <t>-</t>
  </si>
  <si>
    <r>
      <rPr>
        <sz val="11"/>
        <color rgb="FF000000"/>
        <rFont val="Calibri"/>
        <scheme val="minor"/>
      </rPr>
      <t xml:space="preserve"> 2025 m. rugsėjo 24 d. įstaiga sudarė grynojo elektromobilio pirkimo sutartį Nr. VPS-9. Planuojamas automobilio pristatymo terminas įstaigai - 2026 m. kovo mėn.</t>
    </r>
    <r>
      <rPr>
        <sz val="11"/>
        <color rgb="FF00B050"/>
        <rFont val="Calibri"/>
        <scheme val="minor"/>
      </rPr>
      <t xml:space="preserve"> </t>
    </r>
  </si>
  <si>
    <r>
      <t xml:space="preserve">I. Projektų valdymas:
</t>
    </r>
    <r>
      <rPr>
        <i/>
        <sz val="11"/>
        <color theme="1"/>
        <rFont val="Calibri"/>
        <family val="2"/>
        <scheme val="minor"/>
      </rPr>
      <t>1. 2025 m. NAI neplanavo ir investicinių projektų nevykdė.</t>
    </r>
  </si>
  <si>
    <r>
      <t xml:space="preserve">I. Viešųjų pirkimų vykdymas:
</t>
    </r>
    <r>
      <rPr>
        <i/>
        <sz val="11"/>
        <color theme="1"/>
        <rFont val="Calibri"/>
        <family val="2"/>
        <scheme val="minor"/>
      </rPr>
      <t>1. Įgyvendinti visi planuoti svarbiausi 2025 m. viešųjų pirkimai:                 
1.1. pirkimai, susiję su NAI patalpų pritaikymu veikloms bei patalpų priežiūra ir aprūpinimu: skaityklos įrengimo darbai, patalpų draudimo, valymo paslaugų, biuro švaros priemonių pirkimas ir kiti susiję pirkimai;                                                        
1.2. pirkimai, susiję su darbo priemonių įsigijimu: reikalingos kompiuterinės įrangos, kompiuterinių licencijų, mobilių telefonų, kanceliarinių priemonių, pirkimas ir kt. susiję pirkimai.                                                                                                                     
1.3. pirkimai, susiję su NAI veiklomis: tarnybinių kelionių organizavimo, maitinimo paslaugų, foto, dizainerio, internetinės svetainės programavimo, komunikacijos paslaugų ir kiti su NAI veiklų įgyvendinimu susiję pirkimai.</t>
    </r>
  </si>
  <si>
    <t>Duomenys apie mažos vertės pirkimus yra pateikiami metinėje pirkimų ataskaitoje Atn-3, kurią pirkimų vykdytojai CVP IS priemonėmis pateikia per 30 dienų, pasibaigus ataskaitiniams kalendoriniams metams. Viešųjų pirkimų tarnybos švieslentės duomenys už 2025 metus dar nėra atvaizduoti.</t>
  </si>
  <si>
    <t>Įstaiga 2025 metais vykdė mažos vertės pirkimus, neskelbiamos apklausos būdu, išskyrus - vieną mažos vertės pirkimą skelbiamos apklausos būdu (grynojo elektromobilio pirkimas) ir gamtinių dujų bei elektros pirkimus  naudojantis CPO.   Tarptautinių  pirkimų nebuvo planuota. Duomenys apie mažos vertės pirkimus yra pateikiami metinėje pirkimų ataskaitoje Atn-3, kurią pirkimų vykdytojai CVP IS priemonėmis pateikia per 30 dienų, pasibaigus ataskaitiniams kalendoriniams metams.</t>
  </si>
  <si>
    <t>NAI žalieji pirkimai - mažos vertės elektros energijos pirkimas, mažos vertės gamtinių dujų pirkimas, vykdyta per CPO; grynojo elektromobilio pirkimas (vykdytas mažos vertės pirkimas, skelbiamos apklausos būdu), nešiojamų kompiuterių pirkimai (neskelbiamos apklausos būdu).   Ženklus pokytis, palyginti su planine reikšme (numatyta NAI 2025 m. veiklos plane), įvyko dėl įvykdytų grynojo elektromobilio viešojo pirkimo procedūrų, kurioms pasibaigus buvo pasirašyta pirkimo - pardavimo sutartis. Pirkimas nebuvo planuotas 2025 m. pradžioje, todėl planinėje reikšmėje  nebuvo įtrauktos. Dėl šios priežasties faktinė reikšmė  skiriasi nuo planuotos.</t>
  </si>
  <si>
    <t>Direktorius</t>
  </si>
  <si>
    <t>Kęstutis Kuizinas</t>
  </si>
  <si>
    <r>
      <t xml:space="preserve">Investicijų projekto </t>
    </r>
    <r>
      <rPr>
        <b/>
        <i/>
        <sz val="11"/>
        <rFont val="Calibri"/>
        <family val="2"/>
        <scheme val="minor"/>
      </rPr>
      <t>X</t>
    </r>
    <r>
      <rPr>
        <b/>
        <sz val="11"/>
        <rFont val="Calibri"/>
        <family val="2"/>
        <scheme val="minor"/>
      </rPr>
      <t xml:space="preserve"> įgyvendinimo pažanga (proc.)</t>
    </r>
  </si>
  <si>
    <r>
      <t>Investicijų projekto</t>
    </r>
    <r>
      <rPr>
        <i/>
        <sz val="11"/>
        <rFont val="Calibri"/>
        <family val="2"/>
        <scheme val="minor"/>
      </rPr>
      <t xml:space="preserve"> X</t>
    </r>
    <r>
      <rPr>
        <sz val="11"/>
        <rFont val="Calibri"/>
        <family val="2"/>
        <scheme val="minor"/>
      </rPr>
      <t xml:space="preserve"> bendra vertė (eurai)</t>
    </r>
  </si>
  <si>
    <r>
      <t xml:space="preserve">Lėšų panaudojimas, įgyvendinant investicijų projektą </t>
    </r>
    <r>
      <rPr>
        <i/>
        <sz val="11"/>
        <rFont val="Calibri"/>
        <family val="2"/>
        <scheme val="minor"/>
      </rPr>
      <t>X</t>
    </r>
    <r>
      <rPr>
        <sz val="11"/>
        <rFont val="Calibri"/>
        <family val="2"/>
        <scheme val="minor"/>
      </rPr>
      <t xml:space="preserve"> (eurai)</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</si>
</sst>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0" x14ac:knownFonts="1">
    <font>
      <sz val="11"/>
      <color theme="1"/>
      <name val="Calibri"/>
      <family val="2"/>
      <charset val="186"/>
      <scheme val="minor"/>
    </font>
    <font>
      <sz val="11"/>
      <color theme="1"/>
      <name val="Calibri"/>
      <family val="2"/>
      <scheme val="minor"/>
    </font>
    <font>
      <b/>
      <sz val="11"/>
      <color theme="1"/>
      <name val="Calibri"/>
      <family val="2"/>
      <charset val="186"/>
      <scheme val="minor"/>
    </font>
    <font>
      <b/>
      <sz val="11"/>
      <name val="Calibri"/>
      <family val="2"/>
      <charset val="186"/>
      <scheme val="minor"/>
    </font>
    <font>
      <i/>
      <sz val="11"/>
      <color theme="1"/>
      <name val="Calibri"/>
      <family val="2"/>
      <charset val="186"/>
      <scheme val="minor"/>
    </font>
    <font>
      <sz val="11"/>
      <name val="Calibri"/>
      <family val="2"/>
      <charset val="186"/>
      <scheme val="minor"/>
    </font>
    <font>
      <i/>
      <sz val="11"/>
      <name val="Calibri"/>
      <family val="2"/>
      <charset val="186"/>
      <scheme val="minor"/>
    </font>
    <font>
      <b/>
      <sz val="14"/>
      <color theme="1"/>
      <name val="Calibri"/>
      <family val="2"/>
      <charset val="186"/>
      <scheme val="minor"/>
    </font>
    <font>
      <sz val="11"/>
      <color theme="1"/>
      <name val="Calibri"/>
      <family val="2"/>
      <charset val="186"/>
      <scheme val="minor"/>
    </font>
    <font>
      <b/>
      <i/>
      <sz val="14"/>
      <color theme="1"/>
      <name val="Calibri"/>
      <family val="2"/>
      <charset val="186"/>
      <scheme val="minor"/>
    </font>
    <font>
      <i/>
      <sz val="14"/>
      <color theme="1"/>
      <name val="Calibri"/>
      <family val="2"/>
      <charset val="186"/>
      <scheme val="minor"/>
    </font>
    <font>
      <b/>
      <sz val="14"/>
      <name val="Calibri Light"/>
      <family val="2"/>
      <charset val="186"/>
      <scheme val="major"/>
    </font>
    <font>
      <b/>
      <sz val="12"/>
      <name val="Calibri Light"/>
      <family val="2"/>
      <charset val="186"/>
      <scheme val="major"/>
    </font>
    <font>
      <b/>
      <sz val="16"/>
      <name val="Calibri Light"/>
      <family val="2"/>
      <charset val="186"/>
      <scheme val="major"/>
    </font>
    <font>
      <b/>
      <i/>
      <sz val="16"/>
      <color rgb="FFC00000"/>
      <name val="Calibri Light"/>
      <family val="2"/>
      <charset val="186"/>
      <scheme val="major"/>
    </font>
    <font>
      <b/>
      <i/>
      <sz val="16"/>
      <name val="Calibri Light"/>
      <family val="2"/>
      <charset val="186"/>
      <scheme val="major"/>
    </font>
    <font>
      <b/>
      <sz val="12"/>
      <color theme="1"/>
      <name val="Calibri"/>
      <family val="2"/>
      <charset val="186"/>
      <scheme val="minor"/>
    </font>
    <font>
      <b/>
      <sz val="16"/>
      <color rgb="FFC00000"/>
      <name val="Calibri Light"/>
      <family val="2"/>
      <charset val="186"/>
      <scheme val="major"/>
    </font>
    <font>
      <sz val="13"/>
      <color theme="1"/>
      <name val="Calibri"/>
      <family val="2"/>
      <charset val="186"/>
      <scheme val="minor"/>
    </font>
    <font>
      <sz val="16"/>
      <name val="Calibri Light"/>
      <family val="2"/>
      <charset val="186"/>
      <scheme val="major"/>
    </font>
    <font>
      <b/>
      <i/>
      <sz val="11"/>
      <name val="Calibri"/>
      <family val="2"/>
      <charset val="186"/>
      <scheme val="minor"/>
    </font>
    <font>
      <sz val="11"/>
      <name val="Calibri"/>
      <family val="2"/>
      <scheme val="minor"/>
    </font>
    <font>
      <b/>
      <sz val="11"/>
      <name val="Calibri"/>
      <family val="2"/>
      <scheme val="minor"/>
    </font>
    <font>
      <b/>
      <sz val="11"/>
      <color theme="1"/>
      <name val="Calibri"/>
      <family val="2"/>
      <scheme val="minor"/>
    </font>
    <font>
      <i/>
      <sz val="11"/>
      <name val="Calibri"/>
      <family val="2"/>
      <scheme val="minor"/>
    </font>
    <font>
      <b/>
      <i/>
      <sz val="14"/>
      <color theme="1"/>
      <name val="Calibri"/>
      <family val="2"/>
      <scheme val="minor"/>
    </font>
    <font>
      <b/>
      <sz val="14"/>
      <color theme="1"/>
      <name val="Calibri"/>
      <family val="2"/>
      <scheme val="minor"/>
    </font>
    <font>
      <i/>
      <sz val="14"/>
      <color theme="1"/>
      <name val="Calibri"/>
      <family val="2"/>
      <scheme val="minor"/>
    </font>
    <font>
      <i/>
      <sz val="11"/>
      <color theme="1"/>
      <name val="Calibri"/>
      <family val="2"/>
      <scheme val="minor"/>
    </font>
    <font>
      <b/>
      <i/>
      <sz val="11"/>
      <name val="Calibri"/>
      <family val="2"/>
      <scheme val="minor"/>
    </font>
    <font>
      <b/>
      <i/>
      <sz val="11"/>
      <color rgb="FFC00000"/>
      <name val="Calibri"/>
      <family val="2"/>
      <scheme val="minor"/>
    </font>
    <font>
      <i/>
      <sz val="11"/>
      <color rgb="FFC00000"/>
      <name val="Calibri"/>
      <family val="2"/>
      <scheme val="minor"/>
    </font>
    <font>
      <sz val="11"/>
      <color rgb="FFC00000"/>
      <name val="Calibri"/>
      <family val="2"/>
      <scheme val="minor"/>
    </font>
    <font>
      <sz val="13"/>
      <name val="Calibri"/>
      <family val="2"/>
      <charset val="186"/>
      <scheme val="minor"/>
    </font>
    <font>
      <b/>
      <i/>
      <sz val="14"/>
      <name val="Calibri"/>
      <family val="2"/>
      <scheme val="minor"/>
    </font>
    <font>
      <b/>
      <sz val="14"/>
      <name val="Calibri"/>
      <family val="2"/>
      <scheme val="minor"/>
    </font>
    <font>
      <i/>
      <sz val="14"/>
      <name val="Calibri"/>
      <family val="2"/>
      <scheme val="minor"/>
    </font>
    <font>
      <b/>
      <i/>
      <sz val="11"/>
      <color theme="1"/>
      <name val="Calibri"/>
      <family val="2"/>
      <charset val="186"/>
      <scheme val="minor"/>
    </font>
    <font>
      <sz val="13"/>
      <color rgb="FFFF0000"/>
      <name val="Calibri"/>
      <family val="2"/>
      <charset val="186"/>
      <scheme val="minor"/>
    </font>
    <font>
      <b/>
      <i/>
      <sz val="11"/>
      <color theme="1"/>
      <name val="Calibri"/>
      <family val="2"/>
      <scheme val="minor"/>
    </font>
    <font>
      <b/>
      <sz val="16"/>
      <color theme="1"/>
      <name val="Calibri Light"/>
      <family val="2"/>
      <charset val="186"/>
      <scheme val="major"/>
    </font>
    <font>
      <sz val="16"/>
      <color theme="1"/>
      <name val="Calibri Light"/>
      <family val="2"/>
      <charset val="186"/>
      <scheme val="major"/>
    </font>
    <font>
      <b/>
      <i/>
      <sz val="16"/>
      <color theme="1"/>
      <name val="Calibri Light"/>
      <family val="2"/>
      <charset val="186"/>
      <scheme val="major"/>
    </font>
    <font>
      <sz val="11"/>
      <color theme="0"/>
      <name val="Calibri"/>
      <family val="2"/>
      <charset val="186"/>
      <scheme val="minor"/>
    </font>
    <font>
      <b/>
      <sz val="11"/>
      <color theme="0"/>
      <name val="Calibri"/>
      <family val="2"/>
      <charset val="186"/>
      <scheme val="minor"/>
    </font>
    <font>
      <b/>
      <i/>
      <sz val="16"/>
      <color rgb="FFFF0000"/>
      <name val="Calibri Light"/>
      <family val="2"/>
      <charset val="186"/>
      <scheme val="major"/>
    </font>
    <font>
      <sz val="12"/>
      <name val="Calibri Light"/>
      <family val="2"/>
      <scheme val="major"/>
    </font>
    <font>
      <sz val="11"/>
      <color rgb="FFFF0000"/>
      <name val="Calibri"/>
      <family val="2"/>
      <charset val="186"/>
      <scheme val="minor"/>
    </font>
    <font>
      <sz val="11"/>
      <color rgb="FF242424"/>
      <name val="Aptos Narrow"/>
      <family val="2"/>
    </font>
    <font>
      <b/>
      <sz val="11"/>
      <color rgb="FF000000"/>
      <name val="Calibri"/>
      <family val="2"/>
      <scheme val="minor"/>
    </font>
    <font>
      <i/>
      <sz val="11"/>
      <color rgb="FF000000"/>
      <name val="Calibri"/>
      <family val="2"/>
      <scheme val="minor"/>
    </font>
    <font>
      <b/>
      <sz val="11"/>
      <color rgb="FF000000"/>
      <name val="Calibri"/>
      <family val="2"/>
    </font>
    <font>
      <i/>
      <sz val="11"/>
      <color rgb="FF000000"/>
      <name val="Calibri"/>
      <family val="2"/>
    </font>
    <font>
      <sz val="11"/>
      <color rgb="FF242424"/>
      <name val="Aptos Narrow"/>
    </font>
    <font>
      <b/>
      <sz val="12"/>
      <color rgb="FF000000"/>
      <name val="Calibri Light"/>
      <family val="2"/>
      <scheme val="major"/>
    </font>
    <font>
      <sz val="12"/>
      <color rgb="FF000000"/>
      <name val="Calibri Light"/>
      <family val="2"/>
      <scheme val="major"/>
    </font>
    <font>
      <b/>
      <sz val="12"/>
      <color rgb="FF000000"/>
      <name val="Calibri Light"/>
      <family val="2"/>
      <charset val="186"/>
      <scheme val="major"/>
    </font>
    <font>
      <b/>
      <sz val="11"/>
      <color theme="9"/>
      <name val="Calibri"/>
      <family val="2"/>
      <charset val="186"/>
      <scheme val="minor"/>
    </font>
    <font>
      <i/>
      <sz val="11"/>
      <color theme="9"/>
      <name val="Calibri"/>
      <family val="2"/>
      <charset val="186"/>
      <scheme val="minor"/>
    </font>
    <font>
      <sz val="12"/>
      <color rgb="FF00B050"/>
      <name val="Calibri"/>
      <family val="2"/>
      <charset val="186"/>
      <scheme val="minor"/>
    </font>
    <font>
      <sz val="11"/>
      <color rgb="FF00B050"/>
      <name val="Calibri"/>
      <family val="2"/>
      <charset val="186"/>
      <scheme val="minor"/>
    </font>
    <font>
      <b/>
      <i/>
      <sz val="11"/>
      <color rgb="FF000000"/>
      <name val="Calibri"/>
      <family val="2"/>
      <scheme val="minor"/>
    </font>
    <font>
      <sz val="11"/>
      <color rgb="FF00B050"/>
      <name val="Calibri"/>
      <family val="2"/>
      <scheme val="minor"/>
    </font>
    <font>
      <b/>
      <sz val="16"/>
      <name val="Calibri Light"/>
      <family val="2"/>
      <scheme val="major"/>
    </font>
    <font>
      <b/>
      <sz val="16"/>
      <color theme="1"/>
      <name val="Calibri Light"/>
      <family val="2"/>
      <scheme val="major"/>
    </font>
    <font>
      <b/>
      <i/>
      <sz val="16"/>
      <color rgb="FFC00000"/>
      <name val="Calibri Light"/>
      <family val="2"/>
      <scheme val="major"/>
    </font>
    <font>
      <sz val="11"/>
      <color rgb="FF000000"/>
      <name val="Calibri"/>
      <scheme val="minor"/>
    </font>
    <font>
      <sz val="11"/>
      <color rgb="FF00B050"/>
      <name val="Calibri"/>
      <scheme val="minor"/>
    </font>
    <font>
      <sz val="11"/>
      <name val="Calibri"/>
      <scheme val="minor"/>
    </font>
    <font>
      <sz val="11"/>
      <color rgb="FF000000"/>
      <name val="Calibri"/>
      <family val="2"/>
      <charset val="186"/>
      <scheme val="minor"/>
    </font>
  </fonts>
  <fills count="6">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14999847407452621"/>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style="thin">
        <color indexed="64"/>
      </left>
      <right/>
      <top/>
      <bottom/>
      <diagonal/>
    </border>
  </borders>
  <cellStyleXfs count="2">
    <xf numFmtId="0" fontId="0" fillId="0" borderId="0"/>
    <xf numFmtId="9" fontId="8" fillId="0" borderId="0" applyFont="0" applyFill="0" applyBorder="0" applyAlignment="0" applyProtection="0"/>
  </cellStyleXfs>
  <cellXfs count="424">
    <xf numFmtId="0" fontId="0" fillId="0" borderId="0" xfId="0"/>
    <xf numFmtId="0" fontId="0" fillId="0" borderId="0" xfId="0" applyProtection="1">
      <protection locked="0"/>
    </xf>
    <xf numFmtId="0" fontId="2" fillId="0" borderId="0" xfId="0" applyFont="1" applyAlignment="1" applyProtection="1">
      <alignment horizontal="center" vertical="top"/>
      <protection locked="0"/>
    </xf>
    <xf numFmtId="9" fontId="2" fillId="0" borderId="0" xfId="0" applyNumberFormat="1" applyFont="1" applyAlignment="1" applyProtection="1">
      <alignment horizontal="center" vertical="top"/>
      <protection locked="0"/>
    </xf>
    <xf numFmtId="0" fontId="11" fillId="0" borderId="0" xfId="0" applyFont="1" applyAlignment="1" applyProtection="1">
      <alignment horizontal="center" vertical="center" wrapText="1"/>
      <protection locked="0"/>
    </xf>
    <xf numFmtId="0" fontId="11" fillId="0" borderId="0" xfId="0" applyFont="1" applyAlignment="1" applyProtection="1">
      <alignment horizontal="center" vertical="top" wrapText="1"/>
      <protection locked="0"/>
    </xf>
    <xf numFmtId="0" fontId="11" fillId="0" borderId="0" xfId="0" applyFont="1" applyAlignment="1" applyProtection="1">
      <alignment horizontal="left" vertical="top" wrapText="1"/>
      <protection locked="0"/>
    </xf>
    <xf numFmtId="0" fontId="16" fillId="0" borderId="0" xfId="0" applyFont="1" applyProtection="1">
      <protection locked="0"/>
    </xf>
    <xf numFmtId="0" fontId="4" fillId="0" borderId="0" xfId="0" applyFont="1" applyAlignment="1" applyProtection="1">
      <alignment horizontal="center"/>
      <protection locked="0"/>
    </xf>
    <xf numFmtId="0" fontId="0" fillId="0" borderId="0" xfId="0" applyAlignment="1" applyProtection="1">
      <alignment horizontal="left" vertical="top"/>
      <protection locked="0"/>
    </xf>
    <xf numFmtId="0" fontId="0" fillId="0" borderId="0" xfId="0" applyAlignment="1" applyProtection="1">
      <alignment vertical="center"/>
      <protection locked="0"/>
    </xf>
    <xf numFmtId="0" fontId="0" fillId="4" borderId="1" xfId="0" applyFill="1" applyBorder="1" applyAlignment="1">
      <alignment horizontal="center" vertical="center" wrapText="1"/>
    </xf>
    <xf numFmtId="9" fontId="0" fillId="4" borderId="2" xfId="0" applyNumberFormat="1" applyFill="1" applyBorder="1" applyAlignment="1">
      <alignment horizontal="center" vertical="center" wrapText="1"/>
    </xf>
    <xf numFmtId="0" fontId="0" fillId="4" borderId="2" xfId="0" applyFill="1" applyBorder="1" applyAlignment="1">
      <alignment horizontal="center" vertical="center" wrapText="1"/>
    </xf>
    <xf numFmtId="0" fontId="12" fillId="0" borderId="1" xfId="0" applyFont="1" applyBorder="1" applyAlignment="1" applyProtection="1">
      <alignment horizontal="center" vertical="center" wrapText="1"/>
      <protection locked="0"/>
    </xf>
    <xf numFmtId="9" fontId="12" fillId="0" borderId="1" xfId="0" applyNumberFormat="1" applyFont="1" applyBorder="1" applyAlignment="1">
      <alignment horizontal="center" vertical="center" wrapText="1"/>
    </xf>
    <xf numFmtId="0" fontId="12" fillId="0" borderId="1" xfId="0" applyFont="1" applyBorder="1" applyAlignment="1" applyProtection="1">
      <alignment horizontal="left" vertical="center" wrapText="1"/>
      <protection locked="0"/>
    </xf>
    <xf numFmtId="0" fontId="3" fillId="2" borderId="1" xfId="0" applyFont="1" applyFill="1" applyBorder="1" applyAlignment="1" applyProtection="1">
      <alignment horizontal="center" vertical="top" wrapText="1"/>
      <protection locked="0"/>
    </xf>
    <xf numFmtId="0" fontId="2" fillId="3" borderId="1" xfId="0" applyFont="1" applyFill="1" applyBorder="1" applyAlignment="1" applyProtection="1">
      <alignment horizontal="left" vertical="top" wrapText="1"/>
      <protection locked="0"/>
    </xf>
    <xf numFmtId="0" fontId="3" fillId="2" borderId="1" xfId="0" applyFont="1" applyFill="1" applyBorder="1" applyAlignment="1">
      <alignment horizontal="center" vertical="top" wrapText="1"/>
    </xf>
    <xf numFmtId="0" fontId="5" fillId="4" borderId="1" xfId="0" applyFont="1" applyFill="1" applyBorder="1" applyAlignment="1">
      <alignment horizontal="center" vertical="center" wrapText="1"/>
    </xf>
    <xf numFmtId="0" fontId="22" fillId="4" borderId="1" xfId="0" applyFont="1" applyFill="1" applyBorder="1" applyAlignment="1">
      <alignment horizontal="left" vertical="top" wrapText="1"/>
    </xf>
    <xf numFmtId="0" fontId="22" fillId="4" borderId="1" xfId="0" applyFont="1" applyFill="1" applyBorder="1" applyAlignment="1">
      <alignment vertical="top" wrapText="1"/>
    </xf>
    <xf numFmtId="0" fontId="22" fillId="2" borderId="1" xfId="0" applyFont="1" applyFill="1" applyBorder="1" applyAlignment="1">
      <alignment horizontal="center" vertical="top" wrapText="1"/>
    </xf>
    <xf numFmtId="0" fontId="22" fillId="2" borderId="1" xfId="0" applyFont="1" applyFill="1" applyBorder="1" applyAlignment="1" applyProtection="1">
      <alignment horizontal="center" vertical="top" wrapText="1"/>
      <protection locked="0"/>
    </xf>
    <xf numFmtId="0" fontId="21" fillId="4" borderId="1" xfId="0" applyFont="1" applyFill="1" applyBorder="1" applyAlignment="1">
      <alignment horizontal="center" vertical="center" wrapText="1"/>
    </xf>
    <xf numFmtId="0" fontId="23" fillId="2" borderId="1" xfId="0" applyFont="1" applyFill="1" applyBorder="1" applyAlignment="1" applyProtection="1">
      <alignment horizontal="center" vertical="top" wrapText="1"/>
      <protection locked="0"/>
    </xf>
    <xf numFmtId="0" fontId="23" fillId="4" borderId="1" xfId="0" applyFont="1" applyFill="1" applyBorder="1" applyAlignment="1">
      <alignment horizontal="left" vertical="top" wrapText="1"/>
    </xf>
    <xf numFmtId="9" fontId="23" fillId="2" borderId="1" xfId="0" applyNumberFormat="1" applyFont="1" applyFill="1" applyBorder="1" applyAlignment="1">
      <alignment horizontal="center" vertical="top" wrapText="1"/>
    </xf>
    <xf numFmtId="0" fontId="23" fillId="2" borderId="1" xfId="0" applyFont="1" applyFill="1" applyBorder="1" applyAlignment="1" applyProtection="1">
      <alignment horizontal="center" vertical="top"/>
      <protection locked="0"/>
    </xf>
    <xf numFmtId="9" fontId="22" fillId="2" borderId="1" xfId="0" applyNumberFormat="1" applyFont="1" applyFill="1" applyBorder="1" applyAlignment="1">
      <alignment horizontal="center" vertical="top" wrapText="1"/>
    </xf>
    <xf numFmtId="0" fontId="3" fillId="2" borderId="1" xfId="0" applyFont="1" applyFill="1" applyBorder="1" applyAlignment="1" applyProtection="1">
      <alignment horizontal="center" vertical="top"/>
      <protection locked="0"/>
    </xf>
    <xf numFmtId="0" fontId="5" fillId="0" borderId="0" xfId="0" applyFont="1" applyAlignment="1" applyProtection="1">
      <alignment horizontal="left" vertical="top"/>
      <protection locked="0"/>
    </xf>
    <xf numFmtId="0" fontId="5" fillId="4" borderId="1" xfId="0" applyFont="1" applyFill="1" applyBorder="1" applyAlignment="1">
      <alignment horizontal="center" vertical="center"/>
    </xf>
    <xf numFmtId="0" fontId="21" fillId="4" borderId="1" xfId="0" applyFont="1" applyFill="1" applyBorder="1" applyAlignment="1">
      <alignment horizontal="center" vertical="center"/>
    </xf>
    <xf numFmtId="9" fontId="23" fillId="2" borderId="1" xfId="1" applyFont="1" applyFill="1" applyBorder="1" applyAlignment="1" applyProtection="1">
      <alignment horizontal="center" vertical="top" wrapText="1"/>
    </xf>
    <xf numFmtId="0" fontId="21" fillId="0" borderId="7" xfId="0" applyFont="1" applyBorder="1" applyAlignment="1" applyProtection="1">
      <alignment horizontal="left" vertical="top" wrapText="1"/>
      <protection locked="0"/>
    </xf>
    <xf numFmtId="0" fontId="22" fillId="4" borderId="1" xfId="0" applyFont="1" applyFill="1" applyBorder="1" applyAlignment="1" applyProtection="1">
      <alignment horizontal="center" vertical="top" wrapText="1"/>
      <protection locked="0"/>
    </xf>
    <xf numFmtId="0" fontId="23" fillId="4" borderId="1" xfId="0" applyFont="1" applyFill="1" applyBorder="1" applyAlignment="1" applyProtection="1">
      <alignment horizontal="center" vertical="top" wrapText="1"/>
      <protection locked="0"/>
    </xf>
    <xf numFmtId="0" fontId="3" fillId="0" borderId="0" xfId="0" applyFont="1" applyAlignment="1" applyProtection="1">
      <alignment horizontal="center" vertical="top"/>
      <protection locked="0"/>
    </xf>
    <xf numFmtId="0" fontId="5" fillId="4" borderId="2" xfId="0" applyFont="1" applyFill="1" applyBorder="1" applyAlignment="1">
      <alignment horizontal="center" vertical="center" wrapText="1"/>
    </xf>
    <xf numFmtId="0" fontId="5" fillId="0" borderId="0" xfId="0" applyFont="1"/>
    <xf numFmtId="0" fontId="21" fillId="0" borderId="1" xfId="0" applyFont="1" applyBorder="1" applyAlignment="1" applyProtection="1">
      <alignment horizontal="left" vertical="top" wrapText="1"/>
      <protection locked="0"/>
    </xf>
    <xf numFmtId="2" fontId="22" fillId="2" borderId="1" xfId="0" applyNumberFormat="1" applyFont="1" applyFill="1" applyBorder="1" applyAlignment="1">
      <alignment horizontal="center" vertical="top" wrapText="1"/>
    </xf>
    <xf numFmtId="0" fontId="21" fillId="0" borderId="3" xfId="0" applyFont="1" applyBorder="1" applyAlignment="1" applyProtection="1">
      <alignment horizontal="left" vertical="top" wrapText="1"/>
      <protection locked="0"/>
    </xf>
    <xf numFmtId="9" fontId="22" fillId="2" borderId="1" xfId="1" applyFont="1" applyFill="1" applyBorder="1" applyAlignment="1" applyProtection="1">
      <alignment horizontal="center" vertical="top" wrapText="1"/>
    </xf>
    <xf numFmtId="0" fontId="3" fillId="4" borderId="1" xfId="0" applyFont="1" applyFill="1" applyBorder="1" applyAlignment="1" applyProtection="1">
      <alignment horizontal="center" vertical="top" wrapText="1"/>
      <protection locked="0"/>
    </xf>
    <xf numFmtId="2" fontId="3" fillId="2" borderId="1" xfId="0" applyNumberFormat="1" applyFont="1" applyFill="1" applyBorder="1" applyAlignment="1">
      <alignment horizontal="center" vertical="top" wrapText="1"/>
    </xf>
    <xf numFmtId="9" fontId="3" fillId="2" borderId="1" xfId="1" applyFont="1" applyFill="1" applyBorder="1" applyAlignment="1" applyProtection="1">
      <alignment horizontal="center" vertical="top" wrapText="1"/>
    </xf>
    <xf numFmtId="0" fontId="5" fillId="0" borderId="1" xfId="0" applyFont="1" applyBorder="1" applyAlignment="1" applyProtection="1">
      <alignment horizontal="left" vertical="top" wrapText="1"/>
      <protection locked="0"/>
    </xf>
    <xf numFmtId="0" fontId="5" fillId="3" borderId="1" xfId="0" applyFont="1" applyFill="1" applyBorder="1" applyAlignment="1" applyProtection="1">
      <alignment horizontal="left" vertical="top" wrapText="1"/>
      <protection locked="0"/>
    </xf>
    <xf numFmtId="0" fontId="3" fillId="4" borderId="1" xfId="0" applyFont="1" applyFill="1" applyBorder="1" applyAlignment="1" applyProtection="1">
      <alignment horizontal="center" vertical="top"/>
      <protection locked="0"/>
    </xf>
    <xf numFmtId="9" fontId="3" fillId="2" borderId="1" xfId="1" applyFont="1" applyFill="1" applyBorder="1" applyAlignment="1" applyProtection="1">
      <alignment horizontal="center" vertical="top"/>
    </xf>
    <xf numFmtId="0" fontId="0" fillId="0" borderId="0" xfId="0" applyAlignment="1">
      <alignment horizontal="center"/>
    </xf>
    <xf numFmtId="2" fontId="22" fillId="2" borderId="1" xfId="1" applyNumberFormat="1" applyFont="1" applyFill="1" applyBorder="1" applyAlignment="1" applyProtection="1">
      <alignment horizontal="center" vertical="top" wrapText="1"/>
    </xf>
    <xf numFmtId="0" fontId="5" fillId="0" borderId="0" xfId="0" applyFont="1" applyAlignment="1">
      <alignment horizontal="center"/>
    </xf>
    <xf numFmtId="0" fontId="0" fillId="0" borderId="0" xfId="0" applyAlignment="1" applyProtection="1">
      <alignment horizontal="center"/>
      <protection locked="0"/>
    </xf>
    <xf numFmtId="0" fontId="5" fillId="0" borderId="0" xfId="0" applyFont="1" applyAlignment="1" applyProtection="1">
      <alignment horizontal="center"/>
      <protection locked="0"/>
    </xf>
    <xf numFmtId="0" fontId="12" fillId="0" borderId="1" xfId="0" applyFont="1" applyBorder="1" applyAlignment="1" applyProtection="1">
      <alignment horizontal="left" vertical="top" wrapText="1"/>
      <protection locked="0"/>
    </xf>
    <xf numFmtId="0" fontId="5" fillId="0" borderId="0" xfId="0" applyFont="1" applyAlignment="1">
      <alignment horizontal="left"/>
    </xf>
    <xf numFmtId="0" fontId="0" fillId="0" borderId="0" xfId="0" applyAlignment="1">
      <alignment horizontal="left"/>
    </xf>
    <xf numFmtId="0" fontId="20" fillId="4" borderId="1" xfId="0" applyFont="1" applyFill="1" applyBorder="1" applyAlignment="1">
      <alignment horizontal="left" vertical="top" wrapText="1"/>
    </xf>
    <xf numFmtId="9" fontId="2" fillId="4" borderId="2" xfId="0" applyNumberFormat="1" applyFont="1" applyFill="1" applyBorder="1" applyAlignment="1">
      <alignment horizontal="center" vertical="center" wrapText="1"/>
    </xf>
    <xf numFmtId="0" fontId="23" fillId="3" borderId="1" xfId="0" applyFont="1" applyFill="1" applyBorder="1" applyAlignment="1" applyProtection="1">
      <alignment horizontal="left" vertical="top" wrapText="1"/>
      <protection locked="0"/>
    </xf>
    <xf numFmtId="0" fontId="22" fillId="2" borderId="1" xfId="0" applyFont="1" applyFill="1" applyBorder="1" applyAlignment="1" applyProtection="1">
      <alignment horizontal="center" vertical="top"/>
      <protection locked="0"/>
    </xf>
    <xf numFmtId="0" fontId="2" fillId="0" borderId="0" xfId="0" applyFont="1"/>
    <xf numFmtId="1" fontId="23" fillId="2" borderId="1" xfId="0" applyNumberFormat="1" applyFont="1" applyFill="1" applyBorder="1" applyAlignment="1">
      <alignment horizontal="center" vertical="top" wrapText="1"/>
    </xf>
    <xf numFmtId="0" fontId="21" fillId="0" borderId="2" xfId="0" applyFont="1" applyBorder="1" applyAlignment="1" applyProtection="1">
      <alignment horizontal="left" vertical="top" wrapText="1"/>
      <protection locked="0"/>
    </xf>
    <xf numFmtId="9" fontId="22" fillId="2" borderId="2" xfId="1" applyFont="1" applyFill="1" applyBorder="1" applyAlignment="1" applyProtection="1">
      <alignment horizontal="center" vertical="top" wrapText="1"/>
    </xf>
    <xf numFmtId="0" fontId="21" fillId="0" borderId="4" xfId="0" applyFont="1" applyBorder="1" applyAlignment="1" applyProtection="1">
      <alignment horizontal="left" vertical="top" wrapText="1"/>
      <protection locked="0"/>
    </xf>
    <xf numFmtId="0" fontId="22" fillId="4" borderId="2" xfId="0" applyFont="1" applyFill="1" applyBorder="1" applyAlignment="1">
      <alignment horizontal="left" vertical="top" wrapText="1"/>
    </xf>
    <xf numFmtId="0" fontId="22" fillId="4" borderId="2" xfId="0" applyFont="1" applyFill="1" applyBorder="1" applyAlignment="1" applyProtection="1">
      <alignment horizontal="center" vertical="top" wrapText="1"/>
      <protection locked="0"/>
    </xf>
    <xf numFmtId="0" fontId="22" fillId="4" borderId="2" xfId="0" applyFont="1" applyFill="1" applyBorder="1" applyAlignment="1">
      <alignment vertical="top" wrapText="1"/>
    </xf>
    <xf numFmtId="0" fontId="22" fillId="2" borderId="2" xfId="0" applyFont="1" applyFill="1" applyBorder="1" applyAlignment="1" applyProtection="1">
      <alignment horizontal="center" vertical="top" wrapText="1"/>
      <protection locked="0"/>
    </xf>
    <xf numFmtId="9" fontId="22" fillId="2" borderId="2" xfId="0" applyNumberFormat="1" applyFont="1" applyFill="1" applyBorder="1" applyAlignment="1">
      <alignment horizontal="center" vertical="top" wrapText="1"/>
    </xf>
    <xf numFmtId="0" fontId="21" fillId="3" borderId="1" xfId="0" applyFont="1" applyFill="1" applyBorder="1" applyAlignment="1" applyProtection="1">
      <alignment horizontal="left" vertical="top" wrapText="1"/>
      <protection locked="0"/>
    </xf>
    <xf numFmtId="0" fontId="16" fillId="0" borderId="0" xfId="0" applyFont="1" applyAlignment="1" applyProtection="1">
      <alignment horizontal="center" vertical="center"/>
      <protection locked="0"/>
    </xf>
    <xf numFmtId="0" fontId="20" fillId="4" borderId="1" xfId="0" applyFont="1" applyFill="1" applyBorder="1" applyAlignment="1">
      <alignment vertical="top" wrapText="1"/>
    </xf>
    <xf numFmtId="0" fontId="18" fillId="0" borderId="0" xfId="0" applyFont="1" applyAlignment="1">
      <alignment horizontal="left" vertical="top"/>
    </xf>
    <xf numFmtId="0" fontId="33" fillId="0" borderId="0" xfId="0" applyFont="1" applyAlignment="1">
      <alignment horizontal="left" vertical="top"/>
    </xf>
    <xf numFmtId="0" fontId="2" fillId="4" borderId="1" xfId="0" applyFont="1" applyFill="1" applyBorder="1" applyAlignment="1">
      <alignment vertical="top" wrapText="1"/>
    </xf>
    <xf numFmtId="0" fontId="23" fillId="4" borderId="2" xfId="0" applyFont="1" applyFill="1" applyBorder="1" applyAlignment="1" applyProtection="1">
      <alignment horizontal="center" vertical="top" wrapText="1"/>
      <protection locked="0"/>
    </xf>
    <xf numFmtId="9" fontId="23" fillId="2" borderId="2" xfId="0" applyNumberFormat="1" applyFont="1" applyFill="1" applyBorder="1" applyAlignment="1">
      <alignment horizontal="center" vertical="top" wrapText="1"/>
    </xf>
    <xf numFmtId="0" fontId="23" fillId="4" borderId="2" xfId="0" applyFont="1" applyFill="1" applyBorder="1" applyAlignment="1">
      <alignment horizontal="left" vertical="top" wrapText="1"/>
    </xf>
    <xf numFmtId="1" fontId="23" fillId="2" borderId="2" xfId="0" applyNumberFormat="1" applyFont="1" applyFill="1" applyBorder="1" applyAlignment="1">
      <alignment horizontal="center" vertical="top" wrapText="1"/>
    </xf>
    <xf numFmtId="0" fontId="3" fillId="2" borderId="2" xfId="0" applyFont="1" applyFill="1" applyBorder="1" applyAlignment="1">
      <alignment horizontal="center" vertical="top" wrapText="1"/>
    </xf>
    <xf numFmtId="0" fontId="0" fillId="4" borderId="1" xfId="0" applyFill="1" applyBorder="1" applyAlignment="1">
      <alignment horizontal="center" vertical="center"/>
    </xf>
    <xf numFmtId="0" fontId="38" fillId="0" borderId="0" xfId="0" applyFont="1" applyAlignment="1">
      <alignment vertical="top"/>
    </xf>
    <xf numFmtId="0" fontId="18" fillId="0" borderId="0" xfId="0" applyFont="1" applyAlignment="1">
      <alignment vertical="top"/>
    </xf>
    <xf numFmtId="0" fontId="43" fillId="0" borderId="1" xfId="0" applyFont="1" applyBorder="1" applyAlignment="1" applyProtection="1">
      <alignment horizontal="left" vertical="top"/>
      <protection locked="0"/>
    </xf>
    <xf numFmtId="0" fontId="23" fillId="2" borderId="1" xfId="0" applyFont="1" applyFill="1" applyBorder="1" applyAlignment="1">
      <alignment horizontal="center" vertical="top" wrapText="1"/>
    </xf>
    <xf numFmtId="0" fontId="23" fillId="4" borderId="1" xfId="0" applyFont="1" applyFill="1" applyBorder="1" applyAlignment="1">
      <alignment vertical="top" wrapText="1"/>
    </xf>
    <xf numFmtId="0" fontId="43" fillId="3" borderId="1" xfId="0" applyFont="1" applyFill="1" applyBorder="1" applyAlignment="1" applyProtection="1">
      <alignment horizontal="left" vertical="top" wrapText="1"/>
      <protection locked="0"/>
    </xf>
    <xf numFmtId="9" fontId="44" fillId="3" borderId="1" xfId="0" applyNumberFormat="1" applyFont="1" applyFill="1" applyBorder="1" applyAlignment="1">
      <alignment horizontal="center" vertical="top" wrapText="1"/>
    </xf>
    <xf numFmtId="0" fontId="23" fillId="3" borderId="5" xfId="0" applyFont="1" applyFill="1" applyBorder="1" applyAlignment="1">
      <alignment vertical="top" wrapText="1"/>
    </xf>
    <xf numFmtId="0" fontId="23" fillId="3" borderId="6" xfId="0" applyFont="1" applyFill="1" applyBorder="1" applyAlignment="1">
      <alignment vertical="top" wrapText="1"/>
    </xf>
    <xf numFmtId="0" fontId="23" fillId="3" borderId="7" xfId="0" applyFont="1" applyFill="1" applyBorder="1" applyAlignment="1">
      <alignment vertical="top" wrapText="1"/>
    </xf>
    <xf numFmtId="9" fontId="23" fillId="3" borderId="1" xfId="0" applyNumberFormat="1" applyFont="1" applyFill="1" applyBorder="1" applyAlignment="1">
      <alignment horizontal="center" vertical="top" wrapText="1"/>
    </xf>
    <xf numFmtId="0" fontId="1" fillId="4" borderId="1" xfId="0" applyFont="1" applyFill="1" applyBorder="1" applyAlignment="1">
      <alignment horizontal="center" vertical="center" wrapText="1"/>
    </xf>
    <xf numFmtId="9" fontId="1" fillId="4" borderId="1" xfId="0" applyNumberFormat="1" applyFont="1" applyFill="1" applyBorder="1" applyAlignment="1">
      <alignment horizontal="center" vertical="center" wrapText="1"/>
    </xf>
    <xf numFmtId="0" fontId="1" fillId="4" borderId="1" xfId="0" applyFont="1" applyFill="1" applyBorder="1" applyAlignment="1">
      <alignment horizontal="center" vertical="center"/>
    </xf>
    <xf numFmtId="0" fontId="1" fillId="0" borderId="1" xfId="0" applyFont="1" applyBorder="1" applyAlignment="1" applyProtection="1">
      <alignment horizontal="left" vertical="top"/>
      <protection locked="0"/>
    </xf>
    <xf numFmtId="0" fontId="1" fillId="4" borderId="2" xfId="0" applyFont="1" applyFill="1" applyBorder="1" applyAlignment="1">
      <alignment horizontal="center" vertical="center" wrapText="1"/>
    </xf>
    <xf numFmtId="9" fontId="1" fillId="4" borderId="2" xfId="0" applyNumberFormat="1" applyFont="1" applyFill="1" applyBorder="1" applyAlignment="1">
      <alignment horizontal="center" vertical="center" wrapText="1"/>
    </xf>
    <xf numFmtId="0" fontId="46" fillId="0" borderId="1" xfId="0" applyFont="1" applyBorder="1" applyAlignment="1" applyProtection="1">
      <alignment horizontal="left" vertical="center" wrapText="1"/>
      <protection locked="0"/>
    </xf>
    <xf numFmtId="0" fontId="48" fillId="5" borderId="0" xfId="0" applyFont="1" applyFill="1" applyProtection="1">
      <protection locked="0"/>
    </xf>
    <xf numFmtId="0" fontId="0" fillId="0" borderId="0" xfId="0" applyAlignment="1" applyProtection="1">
      <alignment wrapText="1"/>
      <protection locked="0"/>
    </xf>
    <xf numFmtId="0" fontId="47" fillId="0" borderId="0" xfId="0" applyFont="1" applyProtection="1">
      <protection locked="0"/>
    </xf>
    <xf numFmtId="0" fontId="53" fillId="5" borderId="0" xfId="0" applyFont="1" applyFill="1" applyProtection="1">
      <protection locked="0"/>
    </xf>
    <xf numFmtId="2" fontId="23" fillId="2" borderId="1" xfId="0" applyNumberFormat="1" applyFont="1" applyFill="1" applyBorder="1" applyAlignment="1" applyProtection="1">
      <alignment horizontal="center" vertical="top"/>
      <protection locked="0"/>
    </xf>
    <xf numFmtId="0" fontId="1" fillId="0" borderId="1" xfId="0" applyFont="1" applyBorder="1" applyAlignment="1" applyProtection="1">
      <alignment horizontal="left" vertical="top" wrapText="1"/>
      <protection locked="0"/>
    </xf>
    <xf numFmtId="0" fontId="22" fillId="4" borderId="2" xfId="0" applyFont="1" applyFill="1" applyBorder="1" applyAlignment="1" applyProtection="1">
      <alignment horizontal="left" vertical="top" wrapText="1"/>
      <protection locked="0"/>
    </xf>
    <xf numFmtId="0" fontId="4" fillId="3" borderId="2" xfId="0" applyFont="1" applyFill="1" applyBorder="1" applyAlignment="1" applyProtection="1">
      <alignment horizontal="left" vertical="top" wrapText="1"/>
      <protection locked="0"/>
    </xf>
    <xf numFmtId="0" fontId="59" fillId="0" borderId="0" xfId="0" applyFont="1" applyAlignment="1" applyProtection="1">
      <alignment vertical="top" wrapText="1"/>
      <protection locked="0"/>
    </xf>
    <xf numFmtId="0" fontId="60" fillId="0" borderId="0" xfId="0" applyFont="1" applyAlignment="1" applyProtection="1">
      <alignment vertical="top" wrapText="1"/>
      <protection locked="0"/>
    </xf>
    <xf numFmtId="0" fontId="60" fillId="0" borderId="0" xfId="0" applyFont="1" applyAlignment="1" applyProtection="1">
      <alignment vertical="top"/>
      <protection locked="0"/>
    </xf>
    <xf numFmtId="0" fontId="62" fillId="0" borderId="0" xfId="0" applyFont="1" applyAlignment="1" applyProtection="1">
      <alignment vertical="top" wrapText="1"/>
      <protection locked="0"/>
    </xf>
    <xf numFmtId="0" fontId="23" fillId="4" borderId="1" xfId="0" applyFont="1" applyFill="1" applyBorder="1" applyAlignment="1" applyProtection="1">
      <alignment horizontal="left" vertical="top" wrapText="1"/>
      <protection locked="0"/>
    </xf>
    <xf numFmtId="0" fontId="1" fillId="0" borderId="7" xfId="0" applyFont="1" applyBorder="1" applyAlignment="1" applyProtection="1">
      <alignment horizontal="left" vertical="top" wrapText="1"/>
      <protection locked="0"/>
    </xf>
    <xf numFmtId="0" fontId="69" fillId="0" borderId="1" xfId="0" applyFont="1" applyBorder="1" applyAlignment="1" applyProtection="1">
      <alignment vertical="top" wrapText="1"/>
      <protection locked="0"/>
    </xf>
    <xf numFmtId="0" fontId="49" fillId="4" borderId="1" xfId="0" applyFont="1" applyFill="1" applyBorder="1" applyAlignment="1" applyProtection="1">
      <alignment horizontal="center" vertical="top" wrapText="1"/>
      <protection locked="0"/>
    </xf>
    <xf numFmtId="0" fontId="50" fillId="3" borderId="1" xfId="0" applyFont="1" applyFill="1" applyBorder="1" applyAlignment="1" applyProtection="1">
      <alignment horizontal="left" vertical="top" wrapText="1"/>
      <protection locked="0"/>
    </xf>
    <xf numFmtId="2" fontId="23" fillId="2" borderId="1" xfId="0" applyNumberFormat="1" applyFont="1" applyFill="1" applyBorder="1" applyAlignment="1">
      <alignment horizontal="center" vertical="top" wrapText="1"/>
    </xf>
    <xf numFmtId="9" fontId="23" fillId="2" borderId="1" xfId="0" applyNumberFormat="1" applyFont="1" applyFill="1" applyBorder="1" applyAlignment="1">
      <alignment horizontal="center" vertical="top" wrapText="1"/>
    </xf>
    <xf numFmtId="0" fontId="21" fillId="0" borderId="1" xfId="0" applyFont="1" applyBorder="1" applyAlignment="1" applyProtection="1">
      <alignment horizontal="left" vertical="top" wrapText="1"/>
      <protection locked="0"/>
    </xf>
    <xf numFmtId="0" fontId="1" fillId="2" borderId="1" xfId="0" applyFont="1" applyFill="1" applyBorder="1" applyAlignment="1">
      <alignment horizontal="left" vertical="top" wrapText="1"/>
    </xf>
    <xf numFmtId="0" fontId="4" fillId="2" borderId="1" xfId="0" applyFont="1" applyFill="1" applyBorder="1" applyAlignment="1">
      <alignment horizontal="left" vertical="top" wrapText="1"/>
    </xf>
    <xf numFmtId="0" fontId="23" fillId="4" borderId="1" xfId="0" applyFont="1" applyFill="1" applyBorder="1" applyAlignment="1" applyProtection="1">
      <alignment horizontal="center" vertical="top" wrapText="1"/>
      <protection locked="0"/>
    </xf>
    <xf numFmtId="0" fontId="18" fillId="0" borderId="0" xfId="0" applyFont="1" applyAlignment="1">
      <alignment horizontal="left" vertical="top"/>
    </xf>
    <xf numFmtId="0" fontId="22" fillId="2" borderId="1" xfId="0" applyFont="1" applyFill="1" applyBorder="1" applyAlignment="1">
      <alignment horizontal="center" vertical="top" wrapText="1"/>
    </xf>
    <xf numFmtId="9" fontId="22" fillId="2" borderId="1" xfId="0" applyNumberFormat="1" applyFont="1" applyFill="1" applyBorder="1" applyAlignment="1">
      <alignment horizontal="center" vertical="top" wrapText="1"/>
    </xf>
    <xf numFmtId="0" fontId="21" fillId="2" borderId="1" xfId="0" applyFont="1" applyFill="1" applyBorder="1" applyAlignment="1">
      <alignment horizontal="left" vertical="top" wrapText="1"/>
    </xf>
    <xf numFmtId="0" fontId="22" fillId="4" borderId="1" xfId="0" applyFont="1" applyFill="1" applyBorder="1" applyAlignment="1">
      <alignment horizontal="left" vertical="top" wrapText="1"/>
    </xf>
    <xf numFmtId="0" fontId="22" fillId="4" borderId="1" xfId="0" applyFont="1" applyFill="1" applyBorder="1" applyAlignment="1" applyProtection="1">
      <alignment horizontal="center" vertical="top" wrapText="1"/>
      <protection locked="0"/>
    </xf>
    <xf numFmtId="0" fontId="0" fillId="4" borderId="5" xfId="0" applyFill="1" applyBorder="1" applyAlignment="1">
      <alignment horizontal="center" vertical="center" wrapText="1"/>
    </xf>
    <xf numFmtId="0" fontId="0" fillId="4" borderId="7" xfId="0" applyFill="1" applyBorder="1" applyAlignment="1">
      <alignment horizontal="center" vertical="center" wrapText="1"/>
    </xf>
    <xf numFmtId="0" fontId="28" fillId="0" borderId="1" xfId="0" applyFont="1" applyBorder="1" applyAlignment="1">
      <alignment horizontal="center" vertical="top" wrapText="1"/>
    </xf>
    <xf numFmtId="0" fontId="23" fillId="4" borderId="1" xfId="0" applyFont="1" applyFill="1" applyBorder="1" applyAlignment="1">
      <alignment horizontal="left" vertical="top" wrapText="1"/>
    </xf>
    <xf numFmtId="0" fontId="1" fillId="4" borderId="1" xfId="0" applyFont="1" applyFill="1" applyBorder="1" applyAlignment="1">
      <alignment horizontal="center" vertical="center" wrapText="1"/>
    </xf>
    <xf numFmtId="0" fontId="12" fillId="0" borderId="5" xfId="0" applyFont="1" applyBorder="1" applyAlignment="1" applyProtection="1">
      <alignment horizontal="left" vertical="center" wrapText="1"/>
      <protection locked="0"/>
    </xf>
    <xf numFmtId="0" fontId="12" fillId="0" borderId="7" xfId="0" applyFont="1" applyBorder="1" applyAlignment="1" applyProtection="1">
      <alignment horizontal="left" vertical="center" wrapText="1"/>
      <protection locked="0"/>
    </xf>
    <xf numFmtId="0" fontId="12" fillId="0" borderId="6" xfId="0" applyFont="1" applyBorder="1" applyAlignment="1" applyProtection="1">
      <alignment horizontal="left" vertical="center" wrapText="1"/>
      <protection locked="0"/>
    </xf>
    <xf numFmtId="0" fontId="5" fillId="4" borderId="1" xfId="0" applyFont="1" applyFill="1" applyBorder="1" applyAlignment="1">
      <alignment horizontal="center" vertical="center" wrapText="1"/>
    </xf>
    <xf numFmtId="0" fontId="12" fillId="0" borderId="1" xfId="0" applyFont="1" applyBorder="1" applyAlignment="1" applyProtection="1">
      <alignment horizontal="left" vertical="center" wrapText="1"/>
      <protection locked="0"/>
    </xf>
    <xf numFmtId="0" fontId="23" fillId="3" borderId="1" xfId="0" applyFont="1" applyFill="1" applyBorder="1" applyAlignment="1" applyProtection="1">
      <alignment horizontal="left" vertical="top" wrapText="1"/>
      <protection locked="0"/>
    </xf>
    <xf numFmtId="0" fontId="23" fillId="3" borderId="1" xfId="0" applyFont="1" applyFill="1" applyBorder="1" applyAlignment="1" applyProtection="1">
      <alignment horizontal="left" vertical="top"/>
      <protection locked="0"/>
    </xf>
    <xf numFmtId="0" fontId="23" fillId="0" borderId="1" xfId="0" applyFont="1" applyBorder="1" applyAlignment="1" applyProtection="1">
      <alignment horizontal="left" vertical="top" wrapText="1"/>
      <protection locked="0"/>
    </xf>
    <xf numFmtId="0" fontId="21" fillId="0" borderId="1" xfId="0" applyFont="1" applyBorder="1" applyAlignment="1">
      <alignment horizontal="center" vertical="top" wrapText="1"/>
    </xf>
    <xf numFmtId="0" fontId="26" fillId="4" borderId="1" xfId="0" applyFont="1" applyFill="1" applyBorder="1" applyAlignment="1">
      <alignment horizontal="left" vertical="top" wrapText="1"/>
    </xf>
    <xf numFmtId="0" fontId="21" fillId="0" borderId="2" xfId="0" applyFont="1" applyBorder="1" applyAlignment="1" applyProtection="1">
      <alignment horizontal="left" vertical="top" wrapText="1"/>
      <protection locked="0"/>
    </xf>
    <xf numFmtId="0" fontId="21" fillId="0" borderId="3" xfId="0" applyFont="1" applyBorder="1" applyAlignment="1" applyProtection="1">
      <alignment horizontal="left" vertical="top" wrapText="1"/>
      <protection locked="0"/>
    </xf>
    <xf numFmtId="0" fontId="21" fillId="0" borderId="4" xfId="0" applyFont="1" applyBorder="1" applyAlignment="1" applyProtection="1">
      <alignment horizontal="left" vertical="top" wrapText="1"/>
      <protection locked="0"/>
    </xf>
    <xf numFmtId="0" fontId="22" fillId="4" borderId="11" xfId="0" applyFont="1" applyFill="1" applyBorder="1" applyAlignment="1">
      <alignment horizontal="left" vertical="top" wrapText="1"/>
    </xf>
    <xf numFmtId="0" fontId="22" fillId="4" borderId="15" xfId="0" applyFont="1" applyFill="1" applyBorder="1" applyAlignment="1">
      <alignment horizontal="left" vertical="top" wrapText="1"/>
    </xf>
    <xf numFmtId="0" fontId="22" fillId="4" borderId="12" xfId="0" applyFont="1" applyFill="1" applyBorder="1" applyAlignment="1">
      <alignment horizontal="left" vertical="top" wrapText="1"/>
    </xf>
    <xf numFmtId="9" fontId="22" fillId="2" borderId="2" xfId="0" applyNumberFormat="1" applyFont="1" applyFill="1" applyBorder="1" applyAlignment="1">
      <alignment horizontal="center" vertical="top" wrapText="1"/>
    </xf>
    <xf numFmtId="9" fontId="22" fillId="2" borderId="3" xfId="0" applyNumberFormat="1" applyFont="1" applyFill="1" applyBorder="1" applyAlignment="1">
      <alignment horizontal="center" vertical="top" wrapText="1"/>
    </xf>
    <xf numFmtId="9" fontId="22" fillId="2" borderId="4" xfId="0" applyNumberFormat="1" applyFont="1" applyFill="1" applyBorder="1" applyAlignment="1">
      <alignment horizontal="center" vertical="top" wrapText="1"/>
    </xf>
    <xf numFmtId="0" fontId="21" fillId="0" borderId="2" xfId="0" applyFont="1" applyBorder="1" applyAlignment="1" applyProtection="1">
      <alignment horizontal="center" vertical="top" wrapText="1"/>
      <protection locked="0"/>
    </xf>
    <xf numFmtId="0" fontId="21" fillId="0" borderId="3" xfId="0" applyFont="1" applyBorder="1" applyAlignment="1" applyProtection="1">
      <alignment horizontal="center" vertical="top" wrapText="1"/>
      <protection locked="0"/>
    </xf>
    <xf numFmtId="0" fontId="21" fillId="0" borderId="4" xfId="0" applyFont="1" applyBorder="1" applyAlignment="1" applyProtection="1">
      <alignment horizontal="center" vertical="top" wrapText="1"/>
      <protection locked="0"/>
    </xf>
    <xf numFmtId="0" fontId="25" fillId="4" borderId="1" xfId="0" applyFont="1" applyFill="1" applyBorder="1" applyAlignment="1">
      <alignment horizontal="left" vertical="top" wrapText="1"/>
    </xf>
    <xf numFmtId="0" fontId="23" fillId="4" borderId="1" xfId="1" applyNumberFormat="1" applyFont="1" applyFill="1" applyBorder="1" applyAlignment="1" applyProtection="1">
      <alignment horizontal="center" vertical="top" wrapText="1"/>
      <protection locked="0"/>
    </xf>
    <xf numFmtId="0" fontId="23" fillId="2" borderId="1" xfId="1" applyNumberFormat="1" applyFont="1" applyFill="1" applyBorder="1" applyAlignment="1" applyProtection="1">
      <alignment horizontal="center" vertical="top" wrapText="1"/>
      <protection locked="0"/>
    </xf>
    <xf numFmtId="9" fontId="23" fillId="2" borderId="2" xfId="0" applyNumberFormat="1" applyFont="1" applyFill="1" applyBorder="1" applyAlignment="1">
      <alignment horizontal="center" vertical="top" wrapText="1"/>
    </xf>
    <xf numFmtId="9" fontId="23" fillId="2" borderId="3" xfId="0" applyNumberFormat="1" applyFont="1" applyFill="1" applyBorder="1" applyAlignment="1">
      <alignment horizontal="center" vertical="top" wrapText="1"/>
    </xf>
    <xf numFmtId="9" fontId="23" fillId="2" borderId="4" xfId="0" applyNumberFormat="1" applyFont="1" applyFill="1" applyBorder="1" applyAlignment="1">
      <alignment horizontal="center" vertical="top" wrapText="1"/>
    </xf>
    <xf numFmtId="0" fontId="23" fillId="2" borderId="2" xfId="0" applyFont="1" applyFill="1" applyBorder="1" applyAlignment="1">
      <alignment horizontal="center" vertical="top" wrapText="1"/>
    </xf>
    <xf numFmtId="0" fontId="23" fillId="2" borderId="3" xfId="0" applyFont="1" applyFill="1" applyBorder="1" applyAlignment="1">
      <alignment horizontal="center" vertical="top" wrapText="1"/>
    </xf>
    <xf numFmtId="0" fontId="23" fillId="2" borderId="4" xfId="0" applyFont="1" applyFill="1" applyBorder="1" applyAlignment="1">
      <alignment horizontal="center" vertical="top" wrapText="1"/>
    </xf>
    <xf numFmtId="0" fontId="23" fillId="4" borderId="2" xfId="0" applyFont="1" applyFill="1" applyBorder="1" applyAlignment="1" applyProtection="1">
      <alignment horizontal="center" vertical="top" wrapText="1"/>
      <protection locked="0"/>
    </xf>
    <xf numFmtId="0" fontId="23" fillId="4" borderId="3" xfId="0" applyFont="1" applyFill="1" applyBorder="1" applyAlignment="1" applyProtection="1">
      <alignment horizontal="center" vertical="top" wrapText="1"/>
      <protection locked="0"/>
    </xf>
    <xf numFmtId="0" fontId="23" fillId="4" borderId="4" xfId="0" applyFont="1" applyFill="1" applyBorder="1" applyAlignment="1" applyProtection="1">
      <alignment horizontal="center" vertical="top" wrapText="1"/>
      <protection locked="0"/>
    </xf>
    <xf numFmtId="0" fontId="23" fillId="4" borderId="2" xfId="0" applyFont="1" applyFill="1" applyBorder="1" applyAlignment="1">
      <alignment horizontal="left" vertical="top" wrapText="1"/>
    </xf>
    <xf numFmtId="0" fontId="23" fillId="4" borderId="3" xfId="0" applyFont="1" applyFill="1" applyBorder="1" applyAlignment="1">
      <alignment horizontal="left" vertical="top" wrapText="1"/>
    </xf>
    <xf numFmtId="0" fontId="23" fillId="4" borderId="4" xfId="0" applyFont="1" applyFill="1" applyBorder="1" applyAlignment="1">
      <alignment horizontal="left" vertical="top" wrapText="1"/>
    </xf>
    <xf numFmtId="0" fontId="21" fillId="2" borderId="5" xfId="0" applyFont="1" applyFill="1" applyBorder="1" applyAlignment="1">
      <alignment horizontal="left" vertical="top" wrapText="1"/>
    </xf>
    <xf numFmtId="0" fontId="21" fillId="2" borderId="6" xfId="0" applyFont="1" applyFill="1" applyBorder="1" applyAlignment="1">
      <alignment horizontal="left" vertical="top" wrapText="1"/>
    </xf>
    <xf numFmtId="0" fontId="21" fillId="2" borderId="7" xfId="0" applyFont="1" applyFill="1" applyBorder="1" applyAlignment="1">
      <alignment horizontal="left" vertical="top" wrapText="1"/>
    </xf>
    <xf numFmtId="0" fontId="0" fillId="2" borderId="1" xfId="0" applyFill="1" applyBorder="1" applyAlignment="1">
      <alignment horizontal="left" vertical="top" wrapText="1"/>
    </xf>
    <xf numFmtId="0" fontId="23" fillId="2" borderId="2" xfId="0" applyFont="1" applyFill="1" applyBorder="1" applyAlignment="1">
      <alignment horizontal="center" vertical="top"/>
    </xf>
    <xf numFmtId="0" fontId="23" fillId="2" borderId="3" xfId="0" applyFont="1" applyFill="1" applyBorder="1" applyAlignment="1">
      <alignment horizontal="center" vertical="top"/>
    </xf>
    <xf numFmtId="0" fontId="23" fillId="2" borderId="4" xfId="0" applyFont="1" applyFill="1" applyBorder="1" applyAlignment="1">
      <alignment horizontal="center" vertical="top"/>
    </xf>
    <xf numFmtId="0" fontId="26" fillId="4" borderId="1" xfId="0" applyFont="1" applyFill="1" applyBorder="1" applyAlignment="1">
      <alignment horizontal="left"/>
    </xf>
    <xf numFmtId="0" fontId="23" fillId="2" borderId="1" xfId="0" applyFont="1" applyFill="1" applyBorder="1" applyAlignment="1" applyProtection="1">
      <alignment horizontal="center" vertical="top" wrapText="1"/>
      <protection locked="0"/>
    </xf>
    <xf numFmtId="0" fontId="28" fillId="2" borderId="1" xfId="0" applyFont="1" applyFill="1" applyBorder="1" applyAlignment="1">
      <alignment horizontal="left" vertical="top" wrapText="1"/>
    </xf>
    <xf numFmtId="0" fontId="4" fillId="2" borderId="5" xfId="0" applyFont="1" applyFill="1" applyBorder="1" applyAlignment="1">
      <alignment horizontal="left" vertical="top" wrapText="1"/>
    </xf>
    <xf numFmtId="0" fontId="4" fillId="2" borderId="6" xfId="0" applyFont="1" applyFill="1" applyBorder="1" applyAlignment="1">
      <alignment horizontal="left" vertical="top" wrapText="1"/>
    </xf>
    <xf numFmtId="0" fontId="4" fillId="2" borderId="7" xfId="0" applyFont="1" applyFill="1" applyBorder="1" applyAlignment="1">
      <alignment horizontal="left" vertical="top" wrapText="1"/>
    </xf>
    <xf numFmtId="0" fontId="4" fillId="0" borderId="0" xfId="0" applyFont="1" applyAlignment="1" applyProtection="1">
      <alignment horizontal="center" vertical="top"/>
      <protection locked="0"/>
    </xf>
    <xf numFmtId="0" fontId="16" fillId="0" borderId="0" xfId="0" applyFont="1" applyAlignment="1" applyProtection="1">
      <alignment horizontal="center" vertical="top"/>
      <protection locked="0"/>
    </xf>
    <xf numFmtId="0" fontId="16" fillId="0" borderId="0" xfId="0" applyFont="1" applyAlignment="1" applyProtection="1">
      <alignment horizontal="center" vertical="center"/>
      <protection locked="0"/>
    </xf>
    <xf numFmtId="0" fontId="26" fillId="4" borderId="1" xfId="0" applyFont="1" applyFill="1" applyBorder="1" applyAlignment="1">
      <alignment horizontal="left" vertical="top"/>
    </xf>
    <xf numFmtId="0" fontId="22" fillId="4" borderId="1" xfId="0" applyFont="1" applyFill="1" applyBorder="1" applyAlignment="1" applyProtection="1">
      <alignment horizontal="left" vertical="top" wrapText="1"/>
      <protection locked="0"/>
    </xf>
    <xf numFmtId="0" fontId="1" fillId="2" borderId="1" xfId="0" applyFont="1" applyFill="1" applyBorder="1" applyAlignment="1" applyProtection="1">
      <alignment horizontal="left" vertical="top" wrapText="1"/>
      <protection locked="0"/>
    </xf>
    <xf numFmtId="0" fontId="1" fillId="2" borderId="5" xfId="0" applyFont="1" applyFill="1" applyBorder="1" applyAlignment="1">
      <alignment horizontal="left" vertical="top" wrapText="1"/>
    </xf>
    <xf numFmtId="0" fontId="1" fillId="2" borderId="6" xfId="0" applyFont="1" applyFill="1" applyBorder="1" applyAlignment="1">
      <alignment horizontal="left" vertical="top" wrapText="1"/>
    </xf>
    <xf numFmtId="0" fontId="1" fillId="2" borderId="7" xfId="0" applyFont="1" applyFill="1" applyBorder="1" applyAlignment="1">
      <alignment horizontal="left" vertical="top" wrapText="1"/>
    </xf>
    <xf numFmtId="0" fontId="2" fillId="4" borderId="2" xfId="0" applyFont="1" applyFill="1" applyBorder="1" applyAlignment="1" applyProtection="1">
      <alignment horizontal="center" vertical="top" wrapText="1"/>
      <protection locked="0"/>
    </xf>
    <xf numFmtId="0" fontId="2" fillId="4" borderId="3" xfId="0" applyFont="1" applyFill="1" applyBorder="1" applyAlignment="1" applyProtection="1">
      <alignment horizontal="center" vertical="top" wrapText="1"/>
      <protection locked="0"/>
    </xf>
    <xf numFmtId="0" fontId="2" fillId="4" borderId="4" xfId="0" applyFont="1" applyFill="1" applyBorder="1" applyAlignment="1" applyProtection="1">
      <alignment horizontal="center" vertical="top" wrapText="1"/>
      <protection locked="0"/>
    </xf>
    <xf numFmtId="0" fontId="22" fillId="4" borderId="2" xfId="0" applyFont="1" applyFill="1" applyBorder="1" applyAlignment="1">
      <alignment horizontal="left" vertical="top" wrapText="1"/>
    </xf>
    <xf numFmtId="0" fontId="22" fillId="4" borderId="3" xfId="0" applyFont="1" applyFill="1" applyBorder="1" applyAlignment="1">
      <alignment horizontal="left" vertical="top" wrapText="1"/>
    </xf>
    <xf numFmtId="0" fontId="22" fillId="4" borderId="4" xfId="0" applyFont="1" applyFill="1" applyBorder="1" applyAlignment="1">
      <alignment horizontal="left" vertical="top" wrapText="1"/>
    </xf>
    <xf numFmtId="0" fontId="22" fillId="4" borderId="2" xfId="0" applyFont="1" applyFill="1" applyBorder="1" applyAlignment="1" applyProtection="1">
      <alignment horizontal="center" vertical="top" wrapText="1"/>
      <protection locked="0"/>
    </xf>
    <xf numFmtId="0" fontId="22" fillId="4" borderId="3" xfId="0" applyFont="1" applyFill="1" applyBorder="1" applyAlignment="1" applyProtection="1">
      <alignment horizontal="center" vertical="top" wrapText="1"/>
      <protection locked="0"/>
    </xf>
    <xf numFmtId="0" fontId="22" fillId="4" borderId="4" xfId="0" applyFont="1" applyFill="1" applyBorder="1" applyAlignment="1" applyProtection="1">
      <alignment horizontal="center" vertical="top" wrapText="1"/>
      <protection locked="0"/>
    </xf>
    <xf numFmtId="0" fontId="1" fillId="2" borderId="11" xfId="0" applyFont="1" applyFill="1" applyBorder="1" applyAlignment="1">
      <alignment horizontal="left" vertical="top" wrapText="1"/>
    </xf>
    <xf numFmtId="0" fontId="1" fillId="2" borderId="10" xfId="0" applyFont="1" applyFill="1" applyBorder="1" applyAlignment="1">
      <alignment horizontal="left" vertical="top" wrapText="1"/>
    </xf>
    <xf numFmtId="0" fontId="1" fillId="2" borderId="8" xfId="0" applyFont="1" applyFill="1" applyBorder="1" applyAlignment="1">
      <alignment horizontal="left" vertical="top" wrapText="1"/>
    </xf>
    <xf numFmtId="0" fontId="1" fillId="2" borderId="15" xfId="0" applyFont="1" applyFill="1" applyBorder="1" applyAlignment="1">
      <alignment horizontal="left" vertical="top" wrapText="1"/>
    </xf>
    <xf numFmtId="0" fontId="1" fillId="2" borderId="0" xfId="0" applyFont="1" applyFill="1" applyAlignment="1">
      <alignment horizontal="left" vertical="top" wrapText="1"/>
    </xf>
    <xf numFmtId="0" fontId="1" fillId="2" borderId="14" xfId="0" applyFont="1" applyFill="1" applyBorder="1" applyAlignment="1">
      <alignment horizontal="left" vertical="top" wrapText="1"/>
    </xf>
    <xf numFmtId="0" fontId="1" fillId="2" borderId="12" xfId="0" applyFont="1" applyFill="1" applyBorder="1" applyAlignment="1">
      <alignment horizontal="left" vertical="top" wrapText="1"/>
    </xf>
    <xf numFmtId="0" fontId="1" fillId="2" borderId="13" xfId="0" applyFont="1" applyFill="1" applyBorder="1" applyAlignment="1">
      <alignment horizontal="left" vertical="top" wrapText="1"/>
    </xf>
    <xf numFmtId="0" fontId="1" fillId="2" borderId="9" xfId="0" applyFont="1" applyFill="1" applyBorder="1" applyAlignment="1">
      <alignment horizontal="left" vertical="top" wrapText="1"/>
    </xf>
    <xf numFmtId="0" fontId="23" fillId="2" borderId="1" xfId="0" applyFont="1" applyFill="1" applyBorder="1" applyAlignment="1">
      <alignment horizontal="center" vertical="top" wrapText="1"/>
    </xf>
    <xf numFmtId="1" fontId="23" fillId="2" borderId="2" xfId="0" applyNumberFormat="1" applyFont="1" applyFill="1" applyBorder="1" applyAlignment="1">
      <alignment horizontal="center" vertical="top" wrapText="1"/>
    </xf>
    <xf numFmtId="1" fontId="23" fillId="2" borderId="4" xfId="0" applyNumberFormat="1" applyFont="1" applyFill="1" applyBorder="1" applyAlignment="1">
      <alignment horizontal="center" vertical="top" wrapText="1"/>
    </xf>
    <xf numFmtId="9" fontId="23" fillId="2" borderId="2" xfId="0" applyNumberFormat="1" applyFont="1" applyFill="1" applyBorder="1" applyAlignment="1">
      <alignment horizontal="center" vertical="top"/>
    </xf>
    <xf numFmtId="9" fontId="23" fillId="2" borderId="3" xfId="0" applyNumberFormat="1" applyFont="1" applyFill="1" applyBorder="1" applyAlignment="1">
      <alignment horizontal="center" vertical="top"/>
    </xf>
    <xf numFmtId="9" fontId="23" fillId="2" borderId="4" xfId="0" applyNumberFormat="1" applyFont="1" applyFill="1" applyBorder="1" applyAlignment="1">
      <alignment horizontal="center" vertical="top"/>
    </xf>
    <xf numFmtId="0" fontId="23" fillId="2" borderId="2" xfId="0" applyFont="1" applyFill="1" applyBorder="1" applyAlignment="1" applyProtection="1">
      <alignment horizontal="center" vertical="top" wrapText="1"/>
      <protection locked="0"/>
    </xf>
    <xf numFmtId="0" fontId="23" fillId="2" borderId="3" xfId="0" applyFont="1" applyFill="1" applyBorder="1" applyAlignment="1" applyProtection="1">
      <alignment horizontal="center" vertical="top" wrapText="1"/>
      <protection locked="0"/>
    </xf>
    <xf numFmtId="0" fontId="23" fillId="2" borderId="4" xfId="0" applyFont="1" applyFill="1" applyBorder="1" applyAlignment="1" applyProtection="1">
      <alignment horizontal="center" vertical="top" wrapText="1"/>
      <protection locked="0"/>
    </xf>
    <xf numFmtId="0" fontId="22" fillId="2" borderId="2" xfId="0" applyFont="1" applyFill="1" applyBorder="1" applyAlignment="1">
      <alignment horizontal="center" vertical="top" wrapText="1"/>
    </xf>
    <xf numFmtId="0" fontId="22" fillId="2" borderId="3" xfId="0" applyFont="1" applyFill="1" applyBorder="1" applyAlignment="1">
      <alignment horizontal="center" vertical="top" wrapText="1"/>
    </xf>
    <xf numFmtId="0" fontId="22" fillId="2" borderId="4" xfId="0" applyFont="1" applyFill="1" applyBorder="1" applyAlignment="1">
      <alignment horizontal="center" vertical="top" wrapText="1"/>
    </xf>
    <xf numFmtId="2" fontId="22" fillId="2" borderId="1" xfId="1" applyNumberFormat="1" applyFont="1" applyFill="1" applyBorder="1" applyAlignment="1" applyProtection="1">
      <alignment horizontal="center" vertical="top" wrapText="1"/>
    </xf>
    <xf numFmtId="0" fontId="22" fillId="2" borderId="11" xfId="0" applyFont="1" applyFill="1" applyBorder="1" applyAlignment="1" applyProtection="1">
      <alignment horizontal="center" vertical="top" wrapText="1"/>
      <protection locked="0"/>
    </xf>
    <xf numFmtId="0" fontId="22" fillId="2" borderId="15" xfId="0" applyFont="1" applyFill="1" applyBorder="1" applyAlignment="1" applyProtection="1">
      <alignment horizontal="center" vertical="top" wrapText="1"/>
      <protection locked="0"/>
    </xf>
    <xf numFmtId="0" fontId="22" fillId="2" borderId="12" xfId="0" applyFont="1" applyFill="1" applyBorder="1" applyAlignment="1" applyProtection="1">
      <alignment horizontal="center" vertical="top" wrapText="1"/>
      <protection locked="0"/>
    </xf>
    <xf numFmtId="0" fontId="18" fillId="0" borderId="0" xfId="0" applyFont="1" applyAlignment="1">
      <alignment vertical="top" wrapText="1"/>
    </xf>
    <xf numFmtId="0" fontId="24" fillId="2" borderId="1" xfId="0" applyFont="1" applyFill="1" applyBorder="1" applyAlignment="1">
      <alignment horizontal="left" vertical="top" wrapText="1"/>
    </xf>
    <xf numFmtId="0" fontId="13" fillId="0" borderId="0" xfId="0" applyFont="1" applyAlignment="1" applyProtection="1">
      <alignment horizontal="center" vertical="center" wrapText="1"/>
      <protection locked="0"/>
    </xf>
    <xf numFmtId="9" fontId="23" fillId="2" borderId="1" xfId="1" applyFont="1" applyFill="1" applyBorder="1" applyAlignment="1" applyProtection="1">
      <alignment horizontal="center" vertical="top" wrapText="1"/>
    </xf>
    <xf numFmtId="0" fontId="22" fillId="2" borderId="1" xfId="0" applyFont="1" applyFill="1" applyBorder="1" applyAlignment="1" applyProtection="1">
      <alignment horizontal="center" vertical="top" wrapText="1"/>
      <protection locked="0"/>
    </xf>
    <xf numFmtId="1" fontId="23" fillId="2" borderId="1" xfId="0" applyNumberFormat="1" applyFont="1" applyFill="1" applyBorder="1" applyAlignment="1">
      <alignment horizontal="center" vertical="top" wrapText="1"/>
    </xf>
    <xf numFmtId="2" fontId="23" fillId="2" borderId="2" xfId="0" applyNumberFormat="1" applyFont="1" applyFill="1" applyBorder="1" applyAlignment="1">
      <alignment horizontal="center" vertical="top" wrapText="1"/>
    </xf>
    <xf numFmtId="2" fontId="23" fillId="2" borderId="3" xfId="0" applyNumberFormat="1" applyFont="1" applyFill="1" applyBorder="1" applyAlignment="1">
      <alignment horizontal="center" vertical="top" wrapText="1"/>
    </xf>
    <xf numFmtId="2" fontId="23" fillId="2" borderId="4" xfId="0" applyNumberFormat="1" applyFont="1" applyFill="1" applyBorder="1" applyAlignment="1">
      <alignment horizontal="center" vertical="top" wrapText="1"/>
    </xf>
    <xf numFmtId="0" fontId="1" fillId="2" borderId="11" xfId="0" applyFont="1" applyFill="1" applyBorder="1" applyAlignment="1">
      <alignment horizontal="center" vertical="top" wrapText="1"/>
    </xf>
    <xf numFmtId="0" fontId="1" fillId="2" borderId="10" xfId="0" applyFont="1" applyFill="1" applyBorder="1" applyAlignment="1">
      <alignment horizontal="center" vertical="top" wrapText="1"/>
    </xf>
    <xf numFmtId="0" fontId="1" fillId="2" borderId="8" xfId="0" applyFont="1" applyFill="1" applyBorder="1" applyAlignment="1">
      <alignment horizontal="center" vertical="top" wrapText="1"/>
    </xf>
    <xf numFmtId="0" fontId="1" fillId="2" borderId="12" xfId="0" applyFont="1" applyFill="1" applyBorder="1" applyAlignment="1">
      <alignment horizontal="center" vertical="top" wrapText="1"/>
    </xf>
    <xf numFmtId="0" fontId="1" fillId="2" borderId="13" xfId="0" applyFont="1" applyFill="1" applyBorder="1" applyAlignment="1">
      <alignment horizontal="center" vertical="top" wrapText="1"/>
    </xf>
    <xf numFmtId="0" fontId="1" fillId="2" borderId="9" xfId="0" applyFont="1" applyFill="1" applyBorder="1" applyAlignment="1">
      <alignment horizontal="center" vertical="top" wrapText="1"/>
    </xf>
    <xf numFmtId="0" fontId="3" fillId="2" borderId="2" xfId="0" applyFont="1" applyFill="1" applyBorder="1" applyAlignment="1">
      <alignment horizontal="center" vertical="top" wrapText="1"/>
    </xf>
    <xf numFmtId="0" fontId="3" fillId="2" borderId="4" xfId="0" applyFont="1" applyFill="1" applyBorder="1" applyAlignment="1">
      <alignment horizontal="center" vertical="top" wrapText="1"/>
    </xf>
    <xf numFmtId="0" fontId="28" fillId="2" borderId="5" xfId="0" applyFont="1" applyFill="1" applyBorder="1" applyAlignment="1">
      <alignment horizontal="left" vertical="top" wrapText="1"/>
    </xf>
    <xf numFmtId="0" fontId="28" fillId="2" borderId="6" xfId="0" applyFont="1" applyFill="1" applyBorder="1" applyAlignment="1">
      <alignment horizontal="left" vertical="top" wrapText="1"/>
    </xf>
    <xf numFmtId="0" fontId="28" fillId="2" borderId="7" xfId="0" applyFont="1" applyFill="1" applyBorder="1" applyAlignment="1">
      <alignment horizontal="left" vertical="top" wrapText="1"/>
    </xf>
    <xf numFmtId="0" fontId="23" fillId="3" borderId="2" xfId="0" applyFont="1" applyFill="1" applyBorder="1" applyAlignment="1" applyProtection="1">
      <alignment horizontal="left" vertical="top" wrapText="1"/>
      <protection locked="0"/>
    </xf>
    <xf numFmtId="0" fontId="23" fillId="3" borderId="3" xfId="0" applyFont="1" applyFill="1" applyBorder="1" applyAlignment="1" applyProtection="1">
      <alignment horizontal="left" vertical="top" wrapText="1"/>
      <protection locked="0"/>
    </xf>
    <xf numFmtId="0" fontId="23" fillId="3" borderId="4" xfId="0" applyFont="1" applyFill="1" applyBorder="1" applyAlignment="1" applyProtection="1">
      <alignment horizontal="left" vertical="top" wrapText="1"/>
      <protection locked="0"/>
    </xf>
    <xf numFmtId="9" fontId="22" fillId="2" borderId="2" xfId="1" applyFont="1" applyFill="1" applyBorder="1" applyAlignment="1" applyProtection="1">
      <alignment horizontal="center" vertical="top" wrapText="1"/>
    </xf>
    <xf numFmtId="9" fontId="22" fillId="2" borderId="4" xfId="1" applyFont="1" applyFill="1" applyBorder="1" applyAlignment="1" applyProtection="1">
      <alignment horizontal="center" vertical="top" wrapText="1"/>
    </xf>
    <xf numFmtId="0" fontId="22" fillId="4" borderId="2" xfId="0" applyFont="1" applyFill="1" applyBorder="1" applyAlignment="1">
      <alignment vertical="top" wrapText="1"/>
    </xf>
    <xf numFmtId="0" fontId="22" fillId="4" borderId="4" xfId="0" applyFont="1" applyFill="1" applyBorder="1" applyAlignment="1">
      <alignment vertical="top" wrapText="1"/>
    </xf>
    <xf numFmtId="2" fontId="22" fillId="2" borderId="1" xfId="0" applyNumberFormat="1" applyFont="1" applyFill="1" applyBorder="1" applyAlignment="1">
      <alignment horizontal="center" vertical="top" wrapText="1"/>
    </xf>
    <xf numFmtId="0" fontId="22" fillId="2" borderId="10" xfId="0" applyFont="1" applyFill="1" applyBorder="1" applyAlignment="1">
      <alignment horizontal="center" vertical="top" wrapText="1"/>
    </xf>
    <xf numFmtId="0" fontId="22" fillId="2" borderId="0" xfId="0" applyFont="1" applyFill="1" applyAlignment="1">
      <alignment horizontal="center" vertical="top" wrapText="1"/>
    </xf>
    <xf numFmtId="0" fontId="22" fillId="2" borderId="13" xfId="0" applyFont="1" applyFill="1" applyBorder="1" applyAlignment="1">
      <alignment horizontal="center" vertical="top" wrapText="1"/>
    </xf>
    <xf numFmtId="9" fontId="22" fillId="2" borderId="1" xfId="1" applyFont="1" applyFill="1" applyBorder="1" applyAlignment="1" applyProtection="1">
      <alignment horizontal="center" vertical="top" wrapText="1"/>
    </xf>
    <xf numFmtId="0" fontId="1" fillId="4" borderId="5"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23" fillId="3" borderId="3" xfId="0" applyFont="1" applyFill="1" applyBorder="1" applyAlignment="1" applyProtection="1">
      <alignment horizontal="left" vertical="top"/>
      <protection locked="0"/>
    </xf>
    <xf numFmtId="9" fontId="22" fillId="2" borderId="3" xfId="1" applyFont="1" applyFill="1" applyBorder="1" applyAlignment="1" applyProtection="1">
      <alignment horizontal="center" vertical="top" wrapText="1"/>
    </xf>
    <xf numFmtId="0" fontId="25" fillId="4" borderId="5" xfId="0" applyFont="1" applyFill="1" applyBorder="1" applyAlignment="1">
      <alignment horizontal="left" vertical="top" wrapText="1"/>
    </xf>
    <xf numFmtId="0" fontId="25" fillId="4" borderId="6" xfId="0" applyFont="1" applyFill="1" applyBorder="1" applyAlignment="1">
      <alignment horizontal="left" vertical="top" wrapText="1"/>
    </xf>
    <xf numFmtId="0" fontId="25" fillId="4" borderId="7" xfId="0" applyFont="1" applyFill="1" applyBorder="1" applyAlignment="1">
      <alignment horizontal="left" vertical="top" wrapText="1"/>
    </xf>
    <xf numFmtId="0" fontId="3" fillId="2" borderId="2" xfId="0" applyFont="1" applyFill="1" applyBorder="1" applyAlignment="1" applyProtection="1">
      <alignment horizontal="center" vertical="top" wrapText="1"/>
      <protection locked="0"/>
    </xf>
    <xf numFmtId="0" fontId="3" fillId="2" borderId="3" xfId="0" applyFont="1" applyFill="1" applyBorder="1" applyAlignment="1" applyProtection="1">
      <alignment horizontal="center" vertical="top" wrapText="1"/>
      <protection locked="0"/>
    </xf>
    <xf numFmtId="0" fontId="3" fillId="2" borderId="4" xfId="0" applyFont="1" applyFill="1" applyBorder="1" applyAlignment="1" applyProtection="1">
      <alignment horizontal="center" vertical="top" wrapText="1"/>
      <protection locked="0"/>
    </xf>
    <xf numFmtId="0" fontId="21" fillId="2" borderId="11" xfId="0" applyFont="1" applyFill="1" applyBorder="1" applyAlignment="1">
      <alignment horizontal="left" vertical="top" wrapText="1"/>
    </xf>
    <xf numFmtId="0" fontId="21" fillId="2" borderId="10" xfId="0" applyFont="1" applyFill="1" applyBorder="1" applyAlignment="1">
      <alignment horizontal="left" vertical="top" wrapText="1"/>
    </xf>
    <xf numFmtId="0" fontId="21" fillId="2" borderId="8" xfId="0" applyFont="1" applyFill="1" applyBorder="1" applyAlignment="1">
      <alignment horizontal="left" vertical="top" wrapText="1"/>
    </xf>
    <xf numFmtId="0" fontId="21" fillId="2" borderId="15" xfId="0" applyFont="1" applyFill="1" applyBorder="1" applyAlignment="1">
      <alignment horizontal="left" vertical="top" wrapText="1"/>
    </xf>
    <xf numFmtId="0" fontId="21" fillId="2" borderId="0" xfId="0" applyFont="1" applyFill="1" applyAlignment="1">
      <alignment horizontal="left" vertical="top" wrapText="1"/>
    </xf>
    <xf numFmtId="0" fontId="21" fillId="2" borderId="14" xfId="0" applyFont="1" applyFill="1" applyBorder="1" applyAlignment="1">
      <alignment horizontal="left" vertical="top" wrapText="1"/>
    </xf>
    <xf numFmtId="0" fontId="21" fillId="2" borderId="12" xfId="0" applyFont="1" applyFill="1" applyBorder="1" applyAlignment="1">
      <alignment horizontal="left" vertical="top" wrapText="1"/>
    </xf>
    <xf numFmtId="0" fontId="21" fillId="2" borderId="13" xfId="0" applyFont="1" applyFill="1" applyBorder="1" applyAlignment="1">
      <alignment horizontal="left" vertical="top" wrapText="1"/>
    </xf>
    <xf numFmtId="0" fontId="21" fillId="2" borderId="9" xfId="0" applyFont="1" applyFill="1" applyBorder="1" applyAlignment="1">
      <alignment horizontal="left" vertical="top" wrapText="1"/>
    </xf>
    <xf numFmtId="0" fontId="22" fillId="2" borderId="2" xfId="0" applyFont="1" applyFill="1" applyBorder="1" applyAlignment="1" applyProtection="1">
      <alignment horizontal="center" vertical="top" wrapText="1"/>
      <protection locked="0"/>
    </xf>
    <xf numFmtId="0" fontId="22" fillId="2" borderId="3" xfId="0" applyFont="1" applyFill="1" applyBorder="1" applyAlignment="1" applyProtection="1">
      <alignment horizontal="center" vertical="top" wrapText="1"/>
      <protection locked="0"/>
    </xf>
    <xf numFmtId="0" fontId="22" fillId="2" borderId="4" xfId="0" applyFont="1" applyFill="1" applyBorder="1" applyAlignment="1" applyProtection="1">
      <alignment horizontal="center" vertical="top" wrapText="1"/>
      <protection locked="0"/>
    </xf>
    <xf numFmtId="0" fontId="28" fillId="0" borderId="6" xfId="0" applyFont="1" applyBorder="1" applyAlignment="1">
      <alignment horizontal="center" vertical="top" wrapText="1"/>
    </xf>
    <xf numFmtId="0" fontId="28" fillId="0" borderId="7" xfId="0" applyFont="1" applyBorder="1" applyAlignment="1">
      <alignment horizontal="center" vertical="top" wrapText="1"/>
    </xf>
    <xf numFmtId="0" fontId="21" fillId="0" borderId="5" xfId="0" applyFont="1" applyBorder="1" applyAlignment="1">
      <alignment horizontal="center" vertical="top" wrapText="1"/>
    </xf>
    <xf numFmtId="0" fontId="21" fillId="0" borderId="6" xfId="0" applyFont="1" applyBorder="1" applyAlignment="1">
      <alignment horizontal="center" vertical="top" wrapText="1"/>
    </xf>
    <xf numFmtId="0" fontId="21" fillId="0" borderId="7" xfId="0" applyFont="1" applyBorder="1" applyAlignment="1">
      <alignment horizontal="center" vertical="top" wrapText="1"/>
    </xf>
    <xf numFmtId="0" fontId="26" fillId="4" borderId="5" xfId="0" applyFont="1" applyFill="1" applyBorder="1" applyAlignment="1">
      <alignment horizontal="left" vertical="top" wrapText="1"/>
    </xf>
    <xf numFmtId="0" fontId="26" fillId="4" borderId="6" xfId="0" applyFont="1" applyFill="1" applyBorder="1" applyAlignment="1">
      <alignment horizontal="left" vertical="top" wrapText="1"/>
    </xf>
    <xf numFmtId="0" fontId="26" fillId="4" borderId="7" xfId="0" applyFont="1" applyFill="1" applyBorder="1" applyAlignment="1">
      <alignment horizontal="left" vertical="top" wrapText="1"/>
    </xf>
    <xf numFmtId="0" fontId="26" fillId="4" borderId="5" xfId="0" applyFont="1" applyFill="1" applyBorder="1" applyAlignment="1">
      <alignment horizontal="left" vertical="top"/>
    </xf>
    <xf numFmtId="0" fontId="26" fillId="4" borderId="6" xfId="0" applyFont="1" applyFill="1" applyBorder="1" applyAlignment="1">
      <alignment horizontal="left" vertical="top"/>
    </xf>
    <xf numFmtId="0" fontId="26" fillId="4" borderId="7" xfId="0" applyFont="1" applyFill="1" applyBorder="1" applyAlignment="1">
      <alignment horizontal="left" vertical="top"/>
    </xf>
    <xf numFmtId="0" fontId="23" fillId="3" borderId="5" xfId="0" applyFont="1" applyFill="1" applyBorder="1" applyAlignment="1" applyProtection="1">
      <alignment horizontal="center" vertical="top" wrapText="1"/>
      <protection locked="0"/>
    </xf>
    <xf numFmtId="0" fontId="23" fillId="3" borderId="6" xfId="0" applyFont="1" applyFill="1" applyBorder="1" applyAlignment="1" applyProtection="1">
      <alignment horizontal="center" vertical="top" wrapText="1"/>
      <protection locked="0"/>
    </xf>
    <xf numFmtId="0" fontId="23" fillId="3" borderId="7" xfId="0" applyFont="1" applyFill="1" applyBorder="1" applyAlignment="1" applyProtection="1">
      <alignment horizontal="center" vertical="top" wrapText="1"/>
      <protection locked="0"/>
    </xf>
    <xf numFmtId="0" fontId="0" fillId="0" borderId="0" xfId="0" applyAlignment="1" applyProtection="1">
      <alignment horizontal="center"/>
      <protection locked="0"/>
    </xf>
    <xf numFmtId="9" fontId="3" fillId="2" borderId="1" xfId="1" applyFont="1" applyFill="1" applyBorder="1" applyAlignment="1" applyProtection="1">
      <alignment horizontal="center" vertical="top" wrapText="1"/>
    </xf>
    <xf numFmtId="0" fontId="5" fillId="2" borderId="5" xfId="0" applyFont="1" applyFill="1" applyBorder="1" applyAlignment="1">
      <alignment horizontal="left" vertical="top" wrapText="1"/>
    </xf>
    <xf numFmtId="0" fontId="5" fillId="2" borderId="6" xfId="0" applyFont="1" applyFill="1" applyBorder="1" applyAlignment="1">
      <alignment horizontal="left" vertical="top" wrapText="1"/>
    </xf>
    <xf numFmtId="0" fontId="5" fillId="2" borderId="7" xfId="0" applyFont="1" applyFill="1" applyBorder="1" applyAlignment="1">
      <alignment horizontal="left" vertical="top" wrapText="1"/>
    </xf>
    <xf numFmtId="0" fontId="29" fillId="4" borderId="2" xfId="0" applyFont="1" applyFill="1" applyBorder="1" applyAlignment="1">
      <alignment horizontal="left" vertical="top" wrapText="1"/>
    </xf>
    <xf numFmtId="0" fontId="29" fillId="4" borderId="3" xfId="0" applyFont="1" applyFill="1" applyBorder="1" applyAlignment="1">
      <alignment horizontal="left" vertical="top" wrapText="1"/>
    </xf>
    <xf numFmtId="0" fontId="29" fillId="4" borderId="4" xfId="0" applyFont="1" applyFill="1" applyBorder="1" applyAlignment="1">
      <alignment horizontal="left" vertical="top" wrapText="1"/>
    </xf>
    <xf numFmtId="0" fontId="3" fillId="4" borderId="1" xfId="0" applyFont="1" applyFill="1" applyBorder="1" applyAlignment="1" applyProtection="1">
      <alignment horizontal="center" vertical="top" wrapText="1"/>
      <protection locked="0"/>
    </xf>
    <xf numFmtId="0" fontId="3" fillId="2" borderId="1" xfId="0" applyFont="1" applyFill="1" applyBorder="1" applyAlignment="1" applyProtection="1">
      <alignment horizontal="center" vertical="top" wrapText="1"/>
      <protection locked="0"/>
    </xf>
    <xf numFmtId="0" fontId="2" fillId="3" borderId="3" xfId="0" applyFont="1" applyFill="1" applyBorder="1" applyAlignment="1" applyProtection="1">
      <alignment horizontal="left" vertical="top" wrapText="1"/>
      <protection locked="0"/>
    </xf>
    <xf numFmtId="0" fontId="2" fillId="3" borderId="1" xfId="0" applyFont="1" applyFill="1" applyBorder="1" applyAlignment="1" applyProtection="1">
      <alignment horizontal="left" vertical="top" wrapText="1"/>
      <protection locked="0"/>
    </xf>
    <xf numFmtId="0" fontId="21" fillId="4" borderId="1" xfId="0" applyFont="1" applyFill="1" applyBorder="1" applyAlignment="1">
      <alignment horizontal="left" vertical="top" wrapText="1"/>
    </xf>
    <xf numFmtId="0" fontId="3" fillId="2" borderId="1" xfId="0" applyFont="1" applyFill="1" applyBorder="1" applyAlignment="1">
      <alignment horizontal="center" vertical="top" wrapText="1"/>
    </xf>
    <xf numFmtId="0" fontId="2" fillId="3" borderId="2" xfId="0" applyFont="1" applyFill="1" applyBorder="1" applyAlignment="1" applyProtection="1">
      <alignment horizontal="left" vertical="top" wrapText="1"/>
      <protection locked="0"/>
    </xf>
    <xf numFmtId="0" fontId="5" fillId="3" borderId="1" xfId="0" applyFont="1" applyFill="1" applyBorder="1" applyAlignment="1" applyProtection="1">
      <alignment horizontal="left" vertical="top" wrapText="1"/>
      <protection locked="0"/>
    </xf>
    <xf numFmtId="0" fontId="6" fillId="2" borderId="5" xfId="0" applyFont="1" applyFill="1" applyBorder="1" applyAlignment="1">
      <alignment horizontal="left" vertical="top" wrapText="1"/>
    </xf>
    <xf numFmtId="0" fontId="6" fillId="2" borderId="6" xfId="0" applyFont="1" applyFill="1" applyBorder="1" applyAlignment="1">
      <alignment horizontal="left" vertical="top" wrapText="1"/>
    </xf>
    <xf numFmtId="0" fontId="6" fillId="2" borderId="7" xfId="0" applyFont="1" applyFill="1" applyBorder="1" applyAlignment="1">
      <alignment horizontal="left" vertical="top" wrapText="1"/>
    </xf>
    <xf numFmtId="2" fontId="3" fillId="2" borderId="1" xfId="0" applyNumberFormat="1" applyFont="1" applyFill="1" applyBorder="1" applyAlignment="1">
      <alignment horizontal="center" vertical="top" wrapText="1"/>
    </xf>
    <xf numFmtId="0" fontId="7" fillId="4" borderId="5" xfId="0" applyFont="1" applyFill="1" applyBorder="1" applyAlignment="1">
      <alignment horizontal="left" vertical="top" wrapText="1"/>
    </xf>
    <xf numFmtId="0" fontId="7" fillId="4" borderId="6" xfId="0" applyFont="1" applyFill="1" applyBorder="1" applyAlignment="1">
      <alignment horizontal="left" vertical="top" wrapText="1"/>
    </xf>
    <xf numFmtId="0" fontId="7" fillId="4" borderId="7" xfId="0" applyFont="1" applyFill="1" applyBorder="1" applyAlignment="1">
      <alignment horizontal="left" vertical="top" wrapText="1"/>
    </xf>
    <xf numFmtId="0" fontId="2" fillId="3" borderId="4" xfId="0" applyFont="1" applyFill="1" applyBorder="1" applyAlignment="1" applyProtection="1">
      <alignment horizontal="left" vertical="top" wrapText="1"/>
      <protection locked="0"/>
    </xf>
    <xf numFmtId="0" fontId="24" fillId="4" borderId="1" xfId="0" applyFont="1" applyFill="1" applyBorder="1" applyAlignment="1">
      <alignment horizontal="left" vertical="top" wrapText="1"/>
    </xf>
    <xf numFmtId="1" fontId="3" fillId="4" borderId="1" xfId="0" applyNumberFormat="1" applyFont="1" applyFill="1" applyBorder="1" applyAlignment="1" applyProtection="1">
      <alignment horizontal="center" vertical="top" wrapText="1"/>
      <protection locked="0"/>
    </xf>
    <xf numFmtId="2" fontId="3" fillId="2" borderId="1" xfId="0" applyNumberFormat="1" applyFont="1" applyFill="1" applyBorder="1" applyAlignment="1" applyProtection="1">
      <alignment horizontal="center" vertical="top" wrapText="1"/>
      <protection locked="0"/>
    </xf>
    <xf numFmtId="0" fontId="33" fillId="0" borderId="0" xfId="0" applyFont="1" applyAlignment="1">
      <alignment horizontal="left" vertical="top"/>
    </xf>
    <xf numFmtId="0" fontId="2" fillId="3" borderId="3" xfId="0" applyFont="1" applyFill="1" applyBorder="1" applyAlignment="1" applyProtection="1">
      <alignment horizontal="left" vertical="top"/>
      <protection locked="0"/>
    </xf>
    <xf numFmtId="0" fontId="5" fillId="3" borderId="2" xfId="0" applyFont="1" applyFill="1" applyBorder="1" applyAlignment="1" applyProtection="1">
      <alignment horizontal="left" vertical="top" wrapText="1"/>
      <protection locked="0"/>
    </xf>
    <xf numFmtId="0" fontId="5" fillId="3" borderId="3" xfId="0" applyFont="1" applyFill="1" applyBorder="1" applyAlignment="1" applyProtection="1">
      <alignment horizontal="left" vertical="top" wrapText="1"/>
      <protection locked="0"/>
    </xf>
    <xf numFmtId="0" fontId="5" fillId="3" borderId="4" xfId="0" applyFont="1" applyFill="1" applyBorder="1" applyAlignment="1" applyProtection="1">
      <alignment horizontal="left" vertical="top" wrapText="1"/>
      <protection locked="0"/>
    </xf>
    <xf numFmtId="2" fontId="5" fillId="3" borderId="1" xfId="0" applyNumberFormat="1" applyFont="1" applyFill="1" applyBorder="1" applyAlignment="1" applyProtection="1">
      <alignment horizontal="left" vertical="top" wrapText="1"/>
      <protection locked="0"/>
    </xf>
    <xf numFmtId="0" fontId="21" fillId="3" borderId="5" xfId="0" applyFont="1" applyFill="1" applyBorder="1" applyAlignment="1">
      <alignment horizontal="center" vertical="top" wrapText="1"/>
    </xf>
    <xf numFmtId="0" fontId="21" fillId="3" borderId="6" xfId="0" applyFont="1" applyFill="1" applyBorder="1" applyAlignment="1">
      <alignment horizontal="center" vertical="top" wrapText="1"/>
    </xf>
    <xf numFmtId="0" fontId="21" fillId="3" borderId="7" xfId="0" applyFont="1" applyFill="1" applyBorder="1" applyAlignment="1">
      <alignment horizontal="center" vertical="top" wrapText="1"/>
    </xf>
    <xf numFmtId="0" fontId="0" fillId="4" borderId="6" xfId="0" applyFill="1" applyBorder="1" applyAlignment="1">
      <alignment horizontal="center" vertical="center" wrapText="1"/>
    </xf>
    <xf numFmtId="0" fontId="9" fillId="4" borderId="5" xfId="0" applyFont="1" applyFill="1" applyBorder="1" applyAlignment="1">
      <alignment horizontal="left" vertical="top" wrapText="1"/>
    </xf>
    <xf numFmtId="0" fontId="9" fillId="4" borderId="6" xfId="0" applyFont="1" applyFill="1" applyBorder="1" applyAlignment="1">
      <alignment horizontal="left" vertical="top" wrapText="1"/>
    </xf>
    <xf numFmtId="0" fontId="9" fillId="4" borderId="7" xfId="0" applyFont="1" applyFill="1" applyBorder="1" applyAlignment="1">
      <alignment horizontal="left" vertical="top" wrapText="1"/>
    </xf>
    <xf numFmtId="0" fontId="3" fillId="2" borderId="10" xfId="0" applyFont="1" applyFill="1" applyBorder="1" applyAlignment="1">
      <alignment horizontal="center" vertical="top" wrapText="1"/>
    </xf>
    <xf numFmtId="0" fontId="3" fillId="2" borderId="0" xfId="0" applyFont="1" applyFill="1" applyAlignment="1">
      <alignment horizontal="center" vertical="top" wrapText="1"/>
    </xf>
    <xf numFmtId="0" fontId="3" fillId="2" borderId="13" xfId="0" applyFont="1" applyFill="1" applyBorder="1" applyAlignment="1">
      <alignment horizontal="center" vertical="top" wrapText="1"/>
    </xf>
    <xf numFmtId="0" fontId="2" fillId="3" borderId="14" xfId="0" applyFont="1" applyFill="1" applyBorder="1" applyAlignment="1" applyProtection="1">
      <alignment horizontal="left" vertical="top" wrapText="1"/>
      <protection locked="0"/>
    </xf>
    <xf numFmtId="0" fontId="2" fillId="3" borderId="9" xfId="0" applyFont="1" applyFill="1" applyBorder="1" applyAlignment="1" applyProtection="1">
      <alignment horizontal="left" vertical="top" wrapText="1"/>
      <protection locked="0"/>
    </xf>
    <xf numFmtId="0" fontId="23" fillId="4" borderId="1" xfId="0" applyFont="1" applyFill="1" applyBorder="1" applyAlignment="1">
      <alignment vertical="top" wrapText="1"/>
    </xf>
    <xf numFmtId="0" fontId="1" fillId="4" borderId="1" xfId="0" applyFont="1" applyFill="1" applyBorder="1" applyAlignment="1">
      <alignment wrapText="1"/>
    </xf>
    <xf numFmtId="0" fontId="6" fillId="2" borderId="1" xfId="0" applyFont="1" applyFill="1" applyBorder="1" applyAlignment="1">
      <alignment horizontal="left" vertical="top" wrapText="1"/>
    </xf>
    <xf numFmtId="0" fontId="22" fillId="4" borderId="1" xfId="0" applyFont="1" applyFill="1" applyBorder="1" applyAlignment="1">
      <alignment vertical="top" wrapText="1"/>
    </xf>
    <xf numFmtId="0" fontId="21" fillId="4" borderId="1" xfId="0" applyFont="1" applyFill="1" applyBorder="1" applyAlignment="1">
      <alignment vertical="top" wrapText="1"/>
    </xf>
    <xf numFmtId="0" fontId="21" fillId="0" borderId="11" xfId="0" applyFont="1" applyBorder="1" applyAlignment="1">
      <alignment horizontal="center" vertical="top" wrapText="1"/>
    </xf>
    <xf numFmtId="0" fontId="21" fillId="0" borderId="10" xfId="0" applyFont="1" applyBorder="1" applyAlignment="1">
      <alignment horizontal="center" vertical="top" wrapText="1"/>
    </xf>
    <xf numFmtId="0" fontId="21" fillId="0" borderId="8" xfId="0" applyFont="1" applyBorder="1" applyAlignment="1">
      <alignment horizontal="center" vertical="top" wrapText="1"/>
    </xf>
    <xf numFmtId="0" fontId="21" fillId="0" borderId="12" xfId="0" applyFont="1" applyBorder="1" applyAlignment="1">
      <alignment horizontal="center" vertical="top" wrapText="1"/>
    </xf>
    <xf numFmtId="0" fontId="21" fillId="0" borderId="13" xfId="0" applyFont="1" applyBorder="1" applyAlignment="1">
      <alignment horizontal="center" vertical="top" wrapText="1"/>
    </xf>
    <xf numFmtId="0" fontId="21" fillId="0" borderId="9" xfId="0" applyFont="1" applyBorder="1" applyAlignment="1">
      <alignment horizontal="center" vertical="top" wrapText="1"/>
    </xf>
    <xf numFmtId="0" fontId="29" fillId="4" borderId="1" xfId="0" applyFont="1" applyFill="1" applyBorder="1" applyAlignment="1">
      <alignment horizontal="left" vertical="top" wrapText="1"/>
    </xf>
    <xf numFmtId="0" fontId="40" fillId="0" borderId="0" xfId="0" applyFont="1" applyAlignment="1" applyProtection="1">
      <alignment horizontal="center" vertical="center" wrapText="1"/>
      <protection locked="0"/>
    </xf>
    <xf numFmtId="0" fontId="5" fillId="0" borderId="1" xfId="0" applyFont="1" applyBorder="1" applyAlignment="1" applyProtection="1">
      <alignment horizontal="left" vertical="top" wrapText="1"/>
      <protection locked="0"/>
    </xf>
    <xf numFmtId="9" fontId="22" fillId="2" borderId="2" xfId="1" applyFont="1" applyFill="1" applyBorder="1" applyAlignment="1" applyProtection="1">
      <alignment horizontal="center" vertical="top"/>
    </xf>
    <xf numFmtId="9" fontId="22" fillId="2" borderId="3" xfId="1" applyFont="1" applyFill="1" applyBorder="1" applyAlignment="1" applyProtection="1">
      <alignment horizontal="center" vertical="top"/>
    </xf>
    <xf numFmtId="9" fontId="22" fillId="2" borderId="4" xfId="1" applyFont="1" applyFill="1" applyBorder="1" applyAlignment="1" applyProtection="1">
      <alignment horizontal="center" vertical="top"/>
    </xf>
    <xf numFmtId="2" fontId="22" fillId="2" borderId="2" xfId="0" applyNumberFormat="1" applyFont="1" applyFill="1" applyBorder="1" applyAlignment="1">
      <alignment horizontal="center" vertical="top" wrapText="1"/>
    </xf>
    <xf numFmtId="2" fontId="22" fillId="2" borderId="3" xfId="0" applyNumberFormat="1" applyFont="1" applyFill="1" applyBorder="1" applyAlignment="1">
      <alignment horizontal="center" vertical="top" wrapText="1"/>
    </xf>
    <xf numFmtId="2" fontId="22" fillId="2" borderId="4" xfId="0" applyNumberFormat="1" applyFont="1" applyFill="1" applyBorder="1" applyAlignment="1">
      <alignment horizontal="center" vertical="top" wrapText="1"/>
    </xf>
    <xf numFmtId="0" fontId="5" fillId="0" borderId="2" xfId="0" applyFont="1" applyBorder="1" applyAlignment="1" applyProtection="1">
      <alignment horizontal="left" vertical="top" wrapText="1"/>
      <protection locked="0"/>
    </xf>
    <xf numFmtId="0" fontId="5" fillId="0" borderId="3" xfId="0" applyFont="1" applyBorder="1" applyAlignment="1" applyProtection="1">
      <alignment horizontal="left" vertical="top" wrapText="1"/>
      <protection locked="0"/>
    </xf>
    <xf numFmtId="0" fontId="5" fillId="0" borderId="4" xfId="0" applyFont="1" applyBorder="1" applyAlignment="1" applyProtection="1">
      <alignment horizontal="left" vertical="top" wrapText="1"/>
      <protection locked="0"/>
    </xf>
    <xf numFmtId="0" fontId="5" fillId="0" borderId="2" xfId="0" applyFont="1" applyBorder="1" applyAlignment="1" applyProtection="1">
      <alignment horizontal="center" vertical="top" wrapText="1"/>
      <protection locked="0"/>
    </xf>
    <xf numFmtId="0" fontId="5" fillId="0" borderId="3" xfId="0" applyFont="1" applyBorder="1" applyAlignment="1" applyProtection="1">
      <alignment horizontal="center" vertical="top" wrapText="1"/>
      <protection locked="0"/>
    </xf>
    <xf numFmtId="0" fontId="5" fillId="0" borderId="4" xfId="0" applyFont="1" applyBorder="1" applyAlignment="1" applyProtection="1">
      <alignment horizontal="center" vertical="top" wrapText="1"/>
      <protection locked="0"/>
    </xf>
    <xf numFmtId="0" fontId="3" fillId="4" borderId="2" xfId="0" applyFont="1" applyFill="1" applyBorder="1" applyAlignment="1" applyProtection="1">
      <alignment horizontal="center" vertical="top" wrapText="1"/>
      <protection locked="0"/>
    </xf>
    <xf numFmtId="0" fontId="3" fillId="4" borderId="3" xfId="0" applyFont="1" applyFill="1" applyBorder="1" applyAlignment="1" applyProtection="1">
      <alignment horizontal="center" vertical="top" wrapText="1"/>
      <protection locked="0"/>
    </xf>
    <xf numFmtId="0" fontId="3" fillId="4" borderId="4" xfId="0" applyFont="1" applyFill="1" applyBorder="1" applyAlignment="1" applyProtection="1">
      <alignment horizontal="center" vertical="top" wrapText="1"/>
      <protection locked="0"/>
    </xf>
    <xf numFmtId="0" fontId="3" fillId="2" borderId="11" xfId="0" applyFont="1" applyFill="1" applyBorder="1" applyAlignment="1">
      <alignment horizontal="center" vertical="top" wrapText="1"/>
    </xf>
    <xf numFmtId="0" fontId="3" fillId="2" borderId="15" xfId="0" applyFont="1" applyFill="1" applyBorder="1" applyAlignment="1">
      <alignment horizontal="center" vertical="top" wrapText="1"/>
    </xf>
    <xf numFmtId="0" fontId="3" fillId="2" borderId="12" xfId="0" applyFont="1" applyFill="1" applyBorder="1" applyAlignment="1">
      <alignment horizontal="center" vertical="top" wrapText="1"/>
    </xf>
    <xf numFmtId="0" fontId="24" fillId="2" borderId="5" xfId="0" applyFont="1" applyFill="1" applyBorder="1" applyAlignment="1">
      <alignment horizontal="left" vertical="top" wrapText="1"/>
    </xf>
    <xf numFmtId="0" fontId="24" fillId="2" borderId="6" xfId="0" applyFont="1" applyFill="1" applyBorder="1" applyAlignment="1">
      <alignment horizontal="left" vertical="top" wrapText="1"/>
    </xf>
    <xf numFmtId="0" fontId="24" fillId="2" borderId="7" xfId="0" applyFont="1" applyFill="1" applyBorder="1" applyAlignment="1">
      <alignment horizontal="left" vertical="top" wrapText="1"/>
    </xf>
    <xf numFmtId="0" fontId="2" fillId="3" borderId="4" xfId="0" applyFont="1" applyFill="1" applyBorder="1" applyAlignment="1" applyProtection="1">
      <alignment horizontal="left" vertical="top"/>
      <protection locked="0"/>
    </xf>
    <xf numFmtId="0" fontId="3" fillId="2" borderId="3" xfId="0" applyFont="1" applyFill="1" applyBorder="1" applyAlignment="1">
      <alignment horizontal="center" vertical="top" wrapText="1"/>
    </xf>
    <xf numFmtId="9" fontId="3" fillId="2" borderId="2" xfId="1" applyFont="1" applyFill="1" applyBorder="1" applyAlignment="1" applyProtection="1">
      <alignment horizontal="center" vertical="top" wrapText="1"/>
    </xf>
    <xf numFmtId="9" fontId="3" fillId="2" borderId="3" xfId="1" applyFont="1" applyFill="1" applyBorder="1" applyAlignment="1" applyProtection="1">
      <alignment horizontal="center" vertical="top" wrapText="1"/>
    </xf>
    <xf numFmtId="9" fontId="3" fillId="2" borderId="4" xfId="1" applyFont="1" applyFill="1" applyBorder="1" applyAlignment="1" applyProtection="1">
      <alignment horizontal="center" vertical="top" wrapText="1"/>
    </xf>
    <xf numFmtId="0" fontId="3" fillId="4" borderId="1" xfId="0" applyFont="1" applyFill="1" applyBorder="1" applyAlignment="1" applyProtection="1">
      <alignment horizontal="center" vertical="top"/>
      <protection locked="0"/>
    </xf>
    <xf numFmtId="0" fontId="3" fillId="2" borderId="1" xfId="0" applyFont="1" applyFill="1" applyBorder="1" applyAlignment="1" applyProtection="1">
      <alignment horizontal="center" vertical="top"/>
      <protection locked="0"/>
    </xf>
    <xf numFmtId="9" fontId="3" fillId="2" borderId="1" xfId="1" applyFont="1" applyFill="1" applyBorder="1" applyAlignment="1" applyProtection="1">
      <alignment horizontal="center" vertical="top"/>
    </xf>
    <xf numFmtId="0" fontId="21" fillId="2" borderId="5" xfId="0" applyFont="1" applyFill="1" applyBorder="1" applyAlignment="1" applyProtection="1">
      <alignment horizontal="left" vertical="top" wrapText="1"/>
      <protection locked="0"/>
    </xf>
    <xf numFmtId="0" fontId="21" fillId="2" borderId="6" xfId="0" applyFont="1" applyFill="1" applyBorder="1" applyAlignment="1" applyProtection="1">
      <alignment horizontal="left" vertical="top" wrapText="1"/>
      <protection locked="0"/>
    </xf>
    <xf numFmtId="0" fontId="21" fillId="2" borderId="7" xfId="0" applyFont="1" applyFill="1" applyBorder="1" applyAlignment="1" applyProtection="1">
      <alignment horizontal="left" vertical="top" wrapText="1"/>
      <protection locked="0"/>
    </xf>
    <xf numFmtId="0" fontId="49" fillId="4" borderId="1" xfId="0" applyFont="1" applyFill="1" applyBorder="1" applyAlignment="1" applyProtection="1">
      <alignment horizontal="center" vertical="top" wrapText="1"/>
      <protection locked="0"/>
    </xf>
    <xf numFmtId="0" fontId="49" fillId="4" borderId="2" xfId="0" applyFont="1" applyFill="1" applyBorder="1" applyAlignment="1" applyProtection="1">
      <alignment horizontal="center" vertical="top" wrapText="1"/>
      <protection locked="0"/>
    </xf>
    <xf numFmtId="0" fontId="49" fillId="4" borderId="3" xfId="0" applyFont="1" applyFill="1" applyBorder="1" applyAlignment="1" applyProtection="1">
      <alignment horizontal="center" vertical="top" wrapText="1"/>
      <protection locked="0"/>
    </xf>
    <xf numFmtId="0" fontId="49" fillId="4" borderId="4" xfId="0" applyFont="1" applyFill="1" applyBorder="1" applyAlignment="1" applyProtection="1">
      <alignment horizontal="center" vertical="top" wrapText="1"/>
      <protection locked="0"/>
    </xf>
    <xf numFmtId="0" fontId="68" fillId="0" borderId="2" xfId="0" applyFont="1" applyBorder="1" applyAlignment="1" applyProtection="1">
      <alignment horizontal="left" vertical="top" wrapText="1"/>
      <protection locked="0"/>
    </xf>
    <xf numFmtId="0" fontId="6" fillId="3" borderId="2" xfId="0" applyFont="1" applyFill="1" applyBorder="1" applyAlignment="1" applyProtection="1">
      <alignment horizontal="left" vertical="top" wrapText="1"/>
      <protection locked="0"/>
    </xf>
    <xf numFmtId="0" fontId="6" fillId="3" borderId="3" xfId="0" applyFont="1" applyFill="1" applyBorder="1" applyAlignment="1" applyProtection="1">
      <alignment horizontal="left" vertical="top" wrapText="1"/>
      <protection locked="0"/>
    </xf>
    <xf numFmtId="0" fontId="24" fillId="2" borderId="1" xfId="0" applyFont="1" applyFill="1" applyBorder="1" applyAlignment="1" applyProtection="1">
      <alignment horizontal="left" vertical="top" wrapText="1"/>
      <protection locked="0"/>
    </xf>
    <xf numFmtId="0" fontId="34" fillId="4" borderId="5" xfId="0" applyFont="1" applyFill="1" applyBorder="1" applyAlignment="1">
      <alignment horizontal="left" vertical="top" wrapText="1"/>
    </xf>
    <xf numFmtId="0" fontId="34" fillId="4" borderId="6" xfId="0" applyFont="1" applyFill="1" applyBorder="1" applyAlignment="1">
      <alignment horizontal="left" vertical="top" wrapText="1"/>
    </xf>
    <xf numFmtId="0" fontId="34" fillId="4" borderId="7" xfId="0" applyFont="1" applyFill="1" applyBorder="1" applyAlignment="1">
      <alignment horizontal="left" vertical="top" wrapText="1"/>
    </xf>
    <xf numFmtId="0" fontId="61" fillId="3" borderId="2" xfId="0" applyFont="1" applyFill="1" applyBorder="1" applyAlignment="1" applyProtection="1">
      <alignment horizontal="left" vertical="top" wrapText="1"/>
      <protection locked="0"/>
    </xf>
    <xf numFmtId="0" fontId="3" fillId="3" borderId="3" xfId="0" applyFont="1" applyFill="1" applyBorder="1" applyAlignment="1" applyProtection="1">
      <alignment horizontal="left" vertical="top"/>
      <protection locked="0"/>
    </xf>
    <xf numFmtId="0" fontId="63" fillId="0" borderId="0" xfId="0" applyFont="1" applyAlignment="1" applyProtection="1">
      <alignment horizontal="center" vertical="center" wrapText="1"/>
      <protection locked="0"/>
    </xf>
    <xf numFmtId="0" fontId="54" fillId="0" borderId="5" xfId="0" applyFont="1" applyBorder="1" applyAlignment="1" applyProtection="1">
      <alignment horizontal="left" vertical="center" wrapText="1"/>
      <protection locked="0"/>
    </xf>
    <xf numFmtId="0" fontId="56" fillId="0" borderId="1" xfId="0" applyFont="1" applyBorder="1" applyAlignment="1" applyProtection="1">
      <alignment horizontal="left" vertical="center" wrapText="1"/>
      <protection locked="0"/>
    </xf>
    <xf numFmtId="0" fontId="35" fillId="4" borderId="5" xfId="0" applyFont="1" applyFill="1" applyBorder="1" applyAlignment="1">
      <alignment horizontal="left" vertical="top" wrapText="1"/>
    </xf>
    <xf numFmtId="0" fontId="35" fillId="4" borderId="6" xfId="0" applyFont="1" applyFill="1" applyBorder="1" applyAlignment="1">
      <alignment horizontal="left" vertical="top" wrapText="1"/>
    </xf>
    <xf numFmtId="0" fontId="35" fillId="4" borderId="7" xfId="0" applyFont="1" applyFill="1" applyBorder="1" applyAlignment="1">
      <alignment horizontal="left" vertical="top" wrapText="1"/>
    </xf>
    <xf numFmtId="0" fontId="4" fillId="3" borderId="2" xfId="0" applyFont="1" applyFill="1" applyBorder="1" applyAlignment="1" applyProtection="1">
      <alignment horizontal="left" vertical="top" wrapText="1"/>
      <protection locked="0"/>
    </xf>
    <xf numFmtId="0" fontId="4" fillId="3" borderId="3" xfId="0" applyFont="1" applyFill="1" applyBorder="1" applyAlignment="1" applyProtection="1">
      <alignment horizontal="left" vertical="top" wrapText="1"/>
      <protection locked="0"/>
    </xf>
    <xf numFmtId="0" fontId="37" fillId="3" borderId="2" xfId="0" applyFont="1" applyFill="1" applyBorder="1" applyAlignment="1" applyProtection="1">
      <alignment horizontal="left" vertical="top" wrapText="1"/>
      <protection locked="0"/>
    </xf>
    <xf numFmtId="0" fontId="3" fillId="3" borderId="3" xfId="0" applyFont="1" applyFill="1" applyBorder="1" applyAlignment="1" applyProtection="1">
      <alignment horizontal="left" vertical="top" wrapText="1"/>
      <protection locked="0"/>
    </xf>
    <xf numFmtId="0" fontId="57" fillId="3" borderId="2" xfId="0" applyFont="1" applyFill="1" applyBorder="1" applyAlignment="1" applyProtection="1">
      <alignment horizontal="left" vertical="top" wrapText="1"/>
      <protection locked="0"/>
    </xf>
    <xf numFmtId="0" fontId="57" fillId="3" borderId="3" xfId="0" applyFont="1" applyFill="1" applyBorder="1" applyAlignment="1" applyProtection="1">
      <alignment horizontal="left" vertical="top" wrapText="1"/>
      <protection locked="0"/>
    </xf>
    <xf numFmtId="0" fontId="51" fillId="0" borderId="1" xfId="0" applyFont="1" applyBorder="1" applyAlignment="1" applyProtection="1">
      <alignment horizontal="left" vertical="top" wrapText="1"/>
      <protection locked="0"/>
    </xf>
    <xf numFmtId="0" fontId="1" fillId="0" borderId="1" xfId="0" applyFont="1" applyBorder="1" applyAlignment="1" applyProtection="1">
      <alignment horizontal="left" vertical="top" wrapText="1"/>
      <protection locked="0"/>
    </xf>
    <xf numFmtId="0" fontId="49" fillId="0" borderId="1" xfId="0" applyFont="1" applyBorder="1" applyAlignment="1" applyProtection="1">
      <alignment horizontal="left" vertical="top" wrapText="1"/>
      <protection locked="0"/>
    </xf>
    <xf numFmtId="0" fontId="60" fillId="0" borderId="1" xfId="0" applyFont="1" applyBorder="1" applyAlignment="1" applyProtection="1">
      <alignment horizontal="left" vertical="top" wrapText="1"/>
      <protection locked="0"/>
    </xf>
    <xf numFmtId="0" fontId="68" fillId="0" borderId="1" xfId="0" applyFont="1" applyBorder="1" applyAlignment="1" applyProtection="1">
      <alignment horizontal="left" vertical="top" wrapText="1"/>
      <protection locked="0"/>
    </xf>
    <xf numFmtId="0" fontId="60" fillId="0" borderId="2" xfId="0" applyFont="1" applyBorder="1" applyAlignment="1" applyProtection="1">
      <alignment horizontal="left" vertical="top" wrapText="1"/>
      <protection locked="0"/>
    </xf>
    <xf numFmtId="0" fontId="21" fillId="2" borderId="1" xfId="0" applyFont="1" applyFill="1" applyBorder="1" applyAlignment="1" applyProtection="1">
      <alignment horizontal="left" vertical="top" wrapText="1"/>
      <protection locked="0"/>
    </xf>
  </cellXfs>
  <cellStyles count="2">
    <cellStyle name="Normal" xfId="0" builtinId="0"/>
    <cellStyle name="Percent" xfId="1" builtinId="5"/>
  </cellStyles>
  <dxfs count="40">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2" defaultPivotStyle="PivotStyleLight16"/>
  <colors>
    <mruColors>
      <color rgb="FF9966FF"/>
      <color rgb="FF9933FF"/>
      <color rgb="FF99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J123"/>
  <sheetViews>
    <sheetView topLeftCell="A8" zoomScale="90" zoomScaleNormal="90" workbookViewId="0">
      <selection activeCell="K8" sqref="K8"/>
    </sheetView>
  </sheetViews>
  <sheetFormatPr defaultColWidth="8.81640625" defaultRowHeight="14.5" x14ac:dyDescent="0.35"/>
  <cols>
    <col min="1" max="1" width="55.453125" customWidth="1"/>
    <col min="2" max="2" width="34.26953125" customWidth="1"/>
    <col min="3" max="3" width="11.453125" style="53" customWidth="1"/>
    <col min="4" max="4" width="12" style="53" customWidth="1"/>
    <col min="5" max="5" width="11.1796875" customWidth="1"/>
    <col min="6" max="6" width="21.1796875" customWidth="1"/>
    <col min="7" max="8" width="10.7265625" customWidth="1"/>
    <col min="9" max="9" width="10.81640625" customWidth="1"/>
    <col min="10" max="10" width="35.453125" customWidth="1"/>
    <col min="11" max="11" width="14.1796875" customWidth="1"/>
    <col min="12" max="12" width="10" customWidth="1"/>
  </cols>
  <sheetData>
    <row r="1" spans="1:10" s="1" customFormat="1" ht="17" x14ac:dyDescent="0.35">
      <c r="C1" s="2"/>
      <c r="D1" s="2"/>
      <c r="E1" s="3"/>
      <c r="I1" s="128" t="s">
        <v>0</v>
      </c>
      <c r="J1" s="128"/>
    </row>
    <row r="2" spans="1:10" s="1" customFormat="1" ht="17" x14ac:dyDescent="0.35">
      <c r="C2" s="2"/>
      <c r="D2" s="2"/>
      <c r="E2" s="3"/>
      <c r="I2" s="128" t="s">
        <v>1</v>
      </c>
      <c r="J2" s="128"/>
    </row>
    <row r="3" spans="1:10" s="1" customFormat="1" ht="17" x14ac:dyDescent="0.35">
      <c r="C3" s="2"/>
      <c r="D3" s="2"/>
      <c r="E3" s="3"/>
      <c r="I3" s="128" t="s">
        <v>2</v>
      </c>
      <c r="J3" s="128"/>
    </row>
    <row r="4" spans="1:10" s="1" customFormat="1" ht="16.5" customHeight="1" x14ac:dyDescent="0.35">
      <c r="C4" s="2"/>
      <c r="D4" s="2"/>
      <c r="E4" s="3"/>
      <c r="I4" s="232" t="s">
        <v>3</v>
      </c>
      <c r="J4" s="232"/>
    </row>
    <row r="5" spans="1:10" s="1" customFormat="1" ht="17" x14ac:dyDescent="0.35">
      <c r="C5" s="2"/>
      <c r="D5" s="2"/>
      <c r="E5" s="3"/>
      <c r="I5" s="128" t="s">
        <v>4</v>
      </c>
      <c r="J5" s="128"/>
    </row>
    <row r="6" spans="1:10" s="1" customFormat="1" ht="17" x14ac:dyDescent="0.35">
      <c r="C6" s="2"/>
      <c r="D6" s="2"/>
      <c r="E6" s="3"/>
      <c r="I6" s="128" t="s">
        <v>5</v>
      </c>
      <c r="J6" s="128"/>
    </row>
    <row r="7" spans="1:10" s="1" customFormat="1" ht="25.5" customHeight="1" x14ac:dyDescent="0.35">
      <c r="C7" s="2"/>
      <c r="D7" s="2"/>
      <c r="E7" s="3"/>
      <c r="I7" s="2"/>
      <c r="J7" s="32"/>
    </row>
    <row r="8" spans="1:10" s="1" customFormat="1" ht="66" customHeight="1" x14ac:dyDescent="0.35">
      <c r="A8" s="234" t="s">
        <v>6</v>
      </c>
      <c r="B8" s="234"/>
      <c r="C8" s="234"/>
      <c r="D8" s="234"/>
      <c r="E8" s="234"/>
      <c r="F8" s="234"/>
      <c r="G8" s="234"/>
      <c r="H8" s="234"/>
      <c r="I8" s="234"/>
      <c r="J8" s="234"/>
    </row>
    <row r="9" spans="1:10" s="1" customFormat="1" ht="26.25" customHeight="1" x14ac:dyDescent="0.35">
      <c r="A9" s="4"/>
      <c r="B9" s="4"/>
      <c r="C9" s="5"/>
      <c r="D9" s="5"/>
      <c r="E9" s="5"/>
      <c r="F9" s="4"/>
      <c r="G9" s="4"/>
      <c r="H9" s="4"/>
      <c r="I9" s="5"/>
      <c r="J9" s="6"/>
    </row>
    <row r="10" spans="1:10" s="1" customFormat="1" ht="67.5" customHeight="1" x14ac:dyDescent="0.35">
      <c r="A10" s="142" t="s">
        <v>7</v>
      </c>
      <c r="B10" s="142"/>
      <c r="C10" s="142"/>
      <c r="D10" s="142"/>
      <c r="E10" s="134" t="s">
        <v>8</v>
      </c>
      <c r="F10" s="135"/>
      <c r="G10" s="11" t="s">
        <v>9</v>
      </c>
      <c r="H10" s="11" t="s">
        <v>10</v>
      </c>
      <c r="I10" s="62" t="s">
        <v>11</v>
      </c>
      <c r="J10" s="33" t="s">
        <v>12</v>
      </c>
    </row>
    <row r="11" spans="1:10" s="1" customFormat="1" ht="63" customHeight="1" x14ac:dyDescent="0.35">
      <c r="A11" s="139" t="s">
        <v>13</v>
      </c>
      <c r="B11" s="141"/>
      <c r="C11" s="141"/>
      <c r="D11" s="140"/>
      <c r="E11" s="139"/>
      <c r="F11" s="140"/>
      <c r="G11" s="14"/>
      <c r="H11" s="14"/>
      <c r="I11" s="15" t="e">
        <f>+H11/G11</f>
        <v>#DIV/0!</v>
      </c>
      <c r="J11" s="16"/>
    </row>
    <row r="12" spans="1:10" s="1" customFormat="1" ht="67.5" customHeight="1" x14ac:dyDescent="0.35">
      <c r="A12" s="139" t="s">
        <v>14</v>
      </c>
      <c r="B12" s="141"/>
      <c r="C12" s="141"/>
      <c r="D12" s="140"/>
      <c r="E12" s="139"/>
      <c r="F12" s="140"/>
      <c r="G12" s="14"/>
      <c r="H12" s="14"/>
      <c r="I12" s="15" t="e">
        <f>+H12/G12</f>
        <v>#DIV/0!</v>
      </c>
      <c r="J12" s="16"/>
    </row>
    <row r="13" spans="1:10" s="1" customFormat="1" ht="66.75" customHeight="1" x14ac:dyDescent="0.35">
      <c r="A13" s="139" t="s">
        <v>15</v>
      </c>
      <c r="B13" s="141"/>
      <c r="C13" s="141"/>
      <c r="D13" s="140"/>
      <c r="E13" s="139"/>
      <c r="F13" s="140"/>
      <c r="G13" s="14"/>
      <c r="H13" s="14"/>
      <c r="I13" s="15" t="e">
        <f>+H13/G13</f>
        <v>#DIV/0!</v>
      </c>
      <c r="J13" s="16"/>
    </row>
    <row r="14" spans="1:10" s="1" customFormat="1" ht="66.75" customHeight="1" x14ac:dyDescent="0.35">
      <c r="A14" s="143" t="s">
        <v>16</v>
      </c>
      <c r="B14" s="143"/>
      <c r="C14" s="143"/>
      <c r="D14" s="143"/>
      <c r="E14" s="139"/>
      <c r="F14" s="140"/>
      <c r="G14" s="14"/>
      <c r="H14" s="14"/>
      <c r="I14" s="15" t="e">
        <f t="shared" ref="I14:I15" si="0">+H14/G14</f>
        <v>#DIV/0!</v>
      </c>
      <c r="J14" s="16"/>
    </row>
    <row r="15" spans="1:10" s="1" customFormat="1" ht="66.75" customHeight="1" x14ac:dyDescent="0.35">
      <c r="A15" s="143" t="s">
        <v>17</v>
      </c>
      <c r="B15" s="143"/>
      <c r="C15" s="143"/>
      <c r="D15" s="143"/>
      <c r="E15" s="139"/>
      <c r="F15" s="140"/>
      <c r="G15" s="14"/>
      <c r="H15" s="14"/>
      <c r="I15" s="15" t="e">
        <f t="shared" si="0"/>
        <v>#DIV/0!</v>
      </c>
      <c r="J15" s="16"/>
    </row>
    <row r="16" spans="1:10" s="1" customFormat="1" ht="51.75" customHeight="1" x14ac:dyDescent="0.35">
      <c r="A16" s="98" t="s">
        <v>18</v>
      </c>
      <c r="B16" s="98" t="s">
        <v>19</v>
      </c>
      <c r="C16" s="98" t="s">
        <v>9</v>
      </c>
      <c r="D16" s="98" t="s">
        <v>10</v>
      </c>
      <c r="E16" s="99" t="s">
        <v>11</v>
      </c>
      <c r="F16" s="138" t="s">
        <v>20</v>
      </c>
      <c r="G16" s="138"/>
      <c r="H16" s="138"/>
      <c r="I16" s="98" t="s">
        <v>10</v>
      </c>
      <c r="J16" s="100" t="s">
        <v>12</v>
      </c>
    </row>
    <row r="17" spans="1:10" s="1" customFormat="1" ht="24" customHeight="1" x14ac:dyDescent="0.35">
      <c r="A17" s="161" t="s">
        <v>21</v>
      </c>
      <c r="B17" s="161"/>
      <c r="C17" s="161"/>
      <c r="D17" s="161"/>
      <c r="E17" s="161"/>
      <c r="F17" s="161"/>
      <c r="G17" s="161"/>
      <c r="H17" s="161"/>
      <c r="I17" s="161"/>
      <c r="J17" s="161"/>
    </row>
    <row r="18" spans="1:10" s="1" customFormat="1" ht="33.75" customHeight="1" x14ac:dyDescent="0.35">
      <c r="A18" s="144" t="s">
        <v>22</v>
      </c>
      <c r="B18" s="173" t="s">
        <v>23</v>
      </c>
      <c r="C18" s="170"/>
      <c r="D18" s="167">
        <f>SUM(I18:I22)+D44</f>
        <v>0</v>
      </c>
      <c r="E18" s="164" t="e">
        <f t="shared" ref="E18:E29" si="1">+D18/C18</f>
        <v>#DIV/0!</v>
      </c>
      <c r="F18" s="131" t="s">
        <v>24</v>
      </c>
      <c r="G18" s="131"/>
      <c r="H18" s="131"/>
      <c r="I18" s="24"/>
      <c r="J18" s="158"/>
    </row>
    <row r="19" spans="1:10" s="1" customFormat="1" ht="33.75" customHeight="1" x14ac:dyDescent="0.35">
      <c r="A19" s="144"/>
      <c r="B19" s="174"/>
      <c r="C19" s="171"/>
      <c r="D19" s="168"/>
      <c r="E19" s="165"/>
      <c r="F19" s="131" t="s">
        <v>25</v>
      </c>
      <c r="G19" s="131"/>
      <c r="H19" s="131"/>
      <c r="I19" s="24"/>
      <c r="J19" s="159"/>
    </row>
    <row r="20" spans="1:10" s="1" customFormat="1" ht="33.75" customHeight="1" x14ac:dyDescent="0.35">
      <c r="A20" s="144"/>
      <c r="B20" s="174"/>
      <c r="C20" s="171"/>
      <c r="D20" s="168"/>
      <c r="E20" s="165"/>
      <c r="F20" s="131" t="s">
        <v>26</v>
      </c>
      <c r="G20" s="131"/>
      <c r="H20" s="131"/>
      <c r="I20" s="24"/>
      <c r="J20" s="159"/>
    </row>
    <row r="21" spans="1:10" s="1" customFormat="1" ht="48.75" customHeight="1" x14ac:dyDescent="0.35">
      <c r="A21" s="144"/>
      <c r="B21" s="174"/>
      <c r="C21" s="171"/>
      <c r="D21" s="168"/>
      <c r="E21" s="165"/>
      <c r="F21" s="131" t="s">
        <v>27</v>
      </c>
      <c r="G21" s="131"/>
      <c r="H21" s="131"/>
      <c r="I21" s="24"/>
      <c r="J21" s="159"/>
    </row>
    <row r="22" spans="1:10" s="1" customFormat="1" ht="48.75" customHeight="1" x14ac:dyDescent="0.35">
      <c r="A22" s="144"/>
      <c r="B22" s="175"/>
      <c r="C22" s="172"/>
      <c r="D22" s="169"/>
      <c r="E22" s="166"/>
      <c r="F22" s="176" t="s">
        <v>28</v>
      </c>
      <c r="G22" s="177"/>
      <c r="H22" s="178"/>
      <c r="I22" s="24"/>
      <c r="J22" s="160"/>
    </row>
    <row r="23" spans="1:10" s="1" customFormat="1" ht="48.75" customHeight="1" x14ac:dyDescent="0.35">
      <c r="A23" s="144"/>
      <c r="B23" s="137" t="s">
        <v>29</v>
      </c>
      <c r="C23" s="127"/>
      <c r="D23" s="216">
        <f>SUM(I23+I25+D47)</f>
        <v>0</v>
      </c>
      <c r="E23" s="123" t="e">
        <f t="shared" si="1"/>
        <v>#DIV/0!</v>
      </c>
      <c r="F23" s="131" t="s">
        <v>30</v>
      </c>
      <c r="G23" s="131"/>
      <c r="H23" s="131"/>
      <c r="I23" s="26"/>
      <c r="J23" s="124"/>
    </row>
    <row r="24" spans="1:10" s="1" customFormat="1" ht="48.75" customHeight="1" x14ac:dyDescent="0.35">
      <c r="A24" s="144"/>
      <c r="B24" s="137"/>
      <c r="C24" s="127"/>
      <c r="D24" s="216"/>
      <c r="E24" s="123" t="e">
        <f t="shared" si="1"/>
        <v>#DIV/0!</v>
      </c>
      <c r="F24" s="233" t="s">
        <v>31</v>
      </c>
      <c r="G24" s="233"/>
      <c r="H24" s="233"/>
      <c r="I24" s="24"/>
      <c r="J24" s="124"/>
    </row>
    <row r="25" spans="1:10" s="1" customFormat="1" ht="33.75" customHeight="1" x14ac:dyDescent="0.35">
      <c r="A25" s="144"/>
      <c r="B25" s="137"/>
      <c r="C25" s="127"/>
      <c r="D25" s="216"/>
      <c r="E25" s="123" t="e">
        <f t="shared" si="1"/>
        <v>#DIV/0!</v>
      </c>
      <c r="F25" s="131" t="s">
        <v>32</v>
      </c>
      <c r="G25" s="131"/>
      <c r="H25" s="131"/>
      <c r="I25" s="24"/>
      <c r="J25" s="124"/>
    </row>
    <row r="26" spans="1:10" s="1" customFormat="1" ht="33.75" customHeight="1" x14ac:dyDescent="0.35">
      <c r="A26" s="144"/>
      <c r="B26" s="137" t="s">
        <v>33</v>
      </c>
      <c r="C26" s="127"/>
      <c r="D26" s="122" t="e">
        <f>I27/D18*100</f>
        <v>#DIV/0!</v>
      </c>
      <c r="E26" s="123" t="e">
        <f t="shared" si="1"/>
        <v>#DIV/0!</v>
      </c>
      <c r="F26" s="131" t="s">
        <v>34</v>
      </c>
      <c r="G26" s="131"/>
      <c r="H26" s="131"/>
      <c r="I26" s="24"/>
      <c r="J26" s="124"/>
    </row>
    <row r="27" spans="1:10" s="1" customFormat="1" ht="33.75" customHeight="1" x14ac:dyDescent="0.35">
      <c r="A27" s="144"/>
      <c r="B27" s="137"/>
      <c r="C27" s="127"/>
      <c r="D27" s="122"/>
      <c r="E27" s="123" t="e">
        <f t="shared" si="1"/>
        <v>#DIV/0!</v>
      </c>
      <c r="F27" s="131" t="s">
        <v>35</v>
      </c>
      <c r="G27" s="131"/>
      <c r="H27" s="131"/>
      <c r="I27" s="24"/>
      <c r="J27" s="124"/>
    </row>
    <row r="28" spans="1:10" s="1" customFormat="1" ht="33.75" customHeight="1" x14ac:dyDescent="0.35">
      <c r="A28" s="144"/>
      <c r="B28" s="137" t="s">
        <v>36</v>
      </c>
      <c r="C28" s="162"/>
      <c r="D28" s="163"/>
      <c r="E28" s="235" t="e">
        <f t="shared" si="1"/>
        <v>#DIV/0!</v>
      </c>
      <c r="F28" s="131" t="s">
        <v>37</v>
      </c>
      <c r="G28" s="131"/>
      <c r="H28" s="131"/>
      <c r="I28" s="26"/>
      <c r="J28" s="124"/>
    </row>
    <row r="29" spans="1:10" s="1" customFormat="1" ht="33.75" customHeight="1" x14ac:dyDescent="0.35">
      <c r="A29" s="144"/>
      <c r="B29" s="137"/>
      <c r="C29" s="162"/>
      <c r="D29" s="163"/>
      <c r="E29" s="235" t="e">
        <f t="shared" si="1"/>
        <v>#DIV/0!</v>
      </c>
      <c r="F29" s="131" t="s">
        <v>38</v>
      </c>
      <c r="G29" s="131"/>
      <c r="H29" s="131"/>
      <c r="I29" s="26"/>
      <c r="J29" s="124"/>
    </row>
    <row r="30" spans="1:10" s="1" customFormat="1" ht="51.75" customHeight="1" x14ac:dyDescent="0.35">
      <c r="A30" s="144" t="s">
        <v>39</v>
      </c>
      <c r="B30" s="80" t="s">
        <v>40</v>
      </c>
      <c r="C30" s="38"/>
      <c r="D30" s="26"/>
      <c r="E30" s="28" t="e">
        <f>+D30/C30</f>
        <v>#DIV/0!</v>
      </c>
      <c r="F30" s="136"/>
      <c r="G30" s="136"/>
      <c r="H30" s="136"/>
      <c r="I30" s="136"/>
      <c r="J30" s="42"/>
    </row>
    <row r="31" spans="1:10" s="1" customFormat="1" ht="33.75" customHeight="1" x14ac:dyDescent="0.35">
      <c r="A31" s="145"/>
      <c r="B31" s="201" t="s">
        <v>41</v>
      </c>
      <c r="C31" s="198"/>
      <c r="D31" s="225">
        <f>SUM(I31:I36)</f>
        <v>0</v>
      </c>
      <c r="E31" s="164" t="e">
        <f t="shared" ref="E31:E39" si="2">+D31/C31</f>
        <v>#DIV/0!</v>
      </c>
      <c r="F31" s="131" t="s">
        <v>42</v>
      </c>
      <c r="G31" s="131"/>
      <c r="H31" s="131"/>
      <c r="I31" s="26"/>
      <c r="J31" s="149"/>
    </row>
    <row r="32" spans="1:10" s="1" customFormat="1" ht="33.75" customHeight="1" x14ac:dyDescent="0.35">
      <c r="A32" s="145"/>
      <c r="B32" s="202"/>
      <c r="C32" s="199"/>
      <c r="D32" s="226"/>
      <c r="E32" s="165"/>
      <c r="F32" s="131" t="s">
        <v>43</v>
      </c>
      <c r="G32" s="131"/>
      <c r="H32" s="131"/>
      <c r="I32" s="26"/>
      <c r="J32" s="150"/>
    </row>
    <row r="33" spans="1:10" s="1" customFormat="1" ht="33.75" customHeight="1" x14ac:dyDescent="0.35">
      <c r="A33" s="145"/>
      <c r="B33" s="202"/>
      <c r="C33" s="199"/>
      <c r="D33" s="226"/>
      <c r="E33" s="165"/>
      <c r="F33" s="131" t="s">
        <v>44</v>
      </c>
      <c r="G33" s="131"/>
      <c r="H33" s="131"/>
      <c r="I33" s="26"/>
      <c r="J33" s="150"/>
    </row>
    <row r="34" spans="1:10" s="1" customFormat="1" ht="47.25" customHeight="1" x14ac:dyDescent="0.35">
      <c r="A34" s="145"/>
      <c r="B34" s="202"/>
      <c r="C34" s="199"/>
      <c r="D34" s="226"/>
      <c r="E34" s="165"/>
      <c r="F34" s="131" t="s">
        <v>45</v>
      </c>
      <c r="G34" s="131"/>
      <c r="H34" s="131"/>
      <c r="I34" s="26"/>
      <c r="J34" s="150"/>
    </row>
    <row r="35" spans="1:10" s="1" customFormat="1" ht="49.5" customHeight="1" x14ac:dyDescent="0.35">
      <c r="A35" s="145"/>
      <c r="B35" s="202"/>
      <c r="C35" s="199"/>
      <c r="D35" s="226"/>
      <c r="E35" s="165"/>
      <c r="F35" s="131" t="s">
        <v>46</v>
      </c>
      <c r="G35" s="131"/>
      <c r="H35" s="131"/>
      <c r="I35" s="26"/>
      <c r="J35" s="150"/>
    </row>
    <row r="36" spans="1:10" s="1" customFormat="1" ht="32.25" customHeight="1" x14ac:dyDescent="0.35">
      <c r="A36" s="145"/>
      <c r="B36" s="203"/>
      <c r="C36" s="200"/>
      <c r="D36" s="227"/>
      <c r="E36" s="166"/>
      <c r="F36" s="176" t="s">
        <v>47</v>
      </c>
      <c r="G36" s="177"/>
      <c r="H36" s="178"/>
      <c r="I36" s="26"/>
      <c r="J36" s="151"/>
    </row>
    <row r="37" spans="1:10" s="1" customFormat="1" ht="33.75" customHeight="1" x14ac:dyDescent="0.35">
      <c r="A37" s="145"/>
      <c r="B37" s="132" t="s">
        <v>48</v>
      </c>
      <c r="C37" s="133"/>
      <c r="D37" s="228" t="e">
        <f>I38/I37*100</f>
        <v>#DIV/0!</v>
      </c>
      <c r="E37" s="123" t="e">
        <f t="shared" si="2"/>
        <v>#DIV/0!</v>
      </c>
      <c r="F37" s="131" t="s">
        <v>49</v>
      </c>
      <c r="G37" s="131"/>
      <c r="H37" s="131"/>
      <c r="I37" s="26"/>
      <c r="J37" s="124"/>
    </row>
    <row r="38" spans="1:10" s="1" customFormat="1" ht="33.75" customHeight="1" x14ac:dyDescent="0.35">
      <c r="A38" s="145"/>
      <c r="B38" s="132"/>
      <c r="C38" s="133"/>
      <c r="D38" s="228"/>
      <c r="E38" s="123"/>
      <c r="F38" s="131" t="s">
        <v>50</v>
      </c>
      <c r="G38" s="131"/>
      <c r="H38" s="131"/>
      <c r="I38" s="26"/>
      <c r="J38" s="124"/>
    </row>
    <row r="39" spans="1:10" s="1" customFormat="1" ht="43.5" x14ac:dyDescent="0.35">
      <c r="A39" s="145"/>
      <c r="B39" s="21" t="s">
        <v>51</v>
      </c>
      <c r="C39" s="37"/>
      <c r="D39" s="54" t="e">
        <f>I39/I37*100</f>
        <v>#DIV/0!</v>
      </c>
      <c r="E39" s="28" t="e">
        <f t="shared" si="2"/>
        <v>#DIV/0!</v>
      </c>
      <c r="F39" s="131" t="s">
        <v>52</v>
      </c>
      <c r="G39" s="131"/>
      <c r="H39" s="131"/>
      <c r="I39" s="24"/>
      <c r="J39" s="42"/>
    </row>
    <row r="40" spans="1:10" s="1" customFormat="1" ht="33" customHeight="1" x14ac:dyDescent="0.35">
      <c r="A40" s="145"/>
      <c r="B40" s="201" t="s">
        <v>53</v>
      </c>
      <c r="C40" s="204"/>
      <c r="D40" s="229"/>
      <c r="E40" s="123" t="e">
        <f>+D40/C40</f>
        <v>#DIV/0!</v>
      </c>
      <c r="F40" s="131" t="s">
        <v>54</v>
      </c>
      <c r="G40" s="131"/>
      <c r="H40" s="131"/>
      <c r="I40" s="24"/>
      <c r="J40" s="149" t="s">
        <v>55</v>
      </c>
    </row>
    <row r="41" spans="1:10" s="1" customFormat="1" ht="35.25" customHeight="1" x14ac:dyDescent="0.35">
      <c r="A41" s="145"/>
      <c r="B41" s="202"/>
      <c r="C41" s="205"/>
      <c r="D41" s="230"/>
      <c r="E41" s="123"/>
      <c r="F41" s="131" t="s">
        <v>56</v>
      </c>
      <c r="G41" s="131"/>
      <c r="H41" s="131"/>
      <c r="I41" s="90">
        <f>SUM(I42:I43)</f>
        <v>0</v>
      </c>
      <c r="J41" s="150"/>
    </row>
    <row r="42" spans="1:10" s="1" customFormat="1" ht="24.75" customHeight="1" x14ac:dyDescent="0.35">
      <c r="A42" s="145"/>
      <c r="B42" s="202"/>
      <c r="C42" s="205"/>
      <c r="D42" s="230"/>
      <c r="E42" s="123"/>
      <c r="F42" s="176" t="s">
        <v>57</v>
      </c>
      <c r="G42" s="177"/>
      <c r="H42" s="178"/>
      <c r="I42" s="26"/>
      <c r="J42" s="150"/>
    </row>
    <row r="43" spans="1:10" s="1" customFormat="1" ht="33.75" customHeight="1" x14ac:dyDescent="0.35">
      <c r="A43" s="145"/>
      <c r="B43" s="203"/>
      <c r="C43" s="206"/>
      <c r="D43" s="231"/>
      <c r="E43" s="123"/>
      <c r="F43" s="131" t="s">
        <v>58</v>
      </c>
      <c r="G43" s="131"/>
      <c r="H43" s="131"/>
      <c r="I43" s="26"/>
      <c r="J43" s="151"/>
    </row>
    <row r="44" spans="1:10" s="1" customFormat="1" ht="49.5" customHeight="1" x14ac:dyDescent="0.35">
      <c r="A44" s="144" t="s">
        <v>59</v>
      </c>
      <c r="B44" s="70" t="s">
        <v>60</v>
      </c>
      <c r="C44" s="71"/>
      <c r="D44" s="73"/>
      <c r="E44" s="74" t="e">
        <f>D44/C44</f>
        <v>#DIV/0!</v>
      </c>
      <c r="F44" s="207" t="s">
        <v>61</v>
      </c>
      <c r="G44" s="208"/>
      <c r="H44" s="209"/>
      <c r="I44" s="222"/>
      <c r="J44" s="149"/>
    </row>
    <row r="45" spans="1:10" s="1" customFormat="1" ht="53.25" customHeight="1" x14ac:dyDescent="0.35">
      <c r="A45" s="144"/>
      <c r="B45" s="61" t="s">
        <v>62</v>
      </c>
      <c r="C45" s="37"/>
      <c r="D45" s="73"/>
      <c r="E45" s="74" t="e">
        <f>D45/C45</f>
        <v>#DIV/0!</v>
      </c>
      <c r="F45" s="210"/>
      <c r="G45" s="211"/>
      <c r="H45" s="212"/>
      <c r="I45" s="223"/>
      <c r="J45" s="150"/>
    </row>
    <row r="46" spans="1:10" s="1" customFormat="1" ht="54.75" customHeight="1" x14ac:dyDescent="0.35">
      <c r="A46" s="144"/>
      <c r="B46" s="61" t="s">
        <v>63</v>
      </c>
      <c r="C46" s="37"/>
      <c r="D46" s="73"/>
      <c r="E46" s="74" t="e">
        <f>D46/C46</f>
        <v>#DIV/0!</v>
      </c>
      <c r="F46" s="213"/>
      <c r="G46" s="214"/>
      <c r="H46" s="215"/>
      <c r="I46" s="224"/>
      <c r="J46" s="151"/>
    </row>
    <row r="47" spans="1:10" s="1" customFormat="1" ht="51" customHeight="1" x14ac:dyDescent="0.35">
      <c r="A47" s="144"/>
      <c r="B47" s="21" t="s">
        <v>64</v>
      </c>
      <c r="C47" s="37"/>
      <c r="D47" s="73"/>
      <c r="E47" s="30" t="e">
        <f>D47/C47</f>
        <v>#DIV/0!</v>
      </c>
      <c r="F47" s="125" t="s">
        <v>65</v>
      </c>
      <c r="G47" s="125"/>
      <c r="H47" s="125"/>
      <c r="I47" s="26"/>
      <c r="J47" s="42"/>
    </row>
    <row r="48" spans="1:10" s="1" customFormat="1" ht="21" customHeight="1" x14ac:dyDescent="0.35">
      <c r="A48" s="148" t="s">
        <v>66</v>
      </c>
      <c r="B48" s="148"/>
      <c r="C48" s="148"/>
      <c r="D48" s="148"/>
      <c r="E48" s="148"/>
      <c r="F48" s="148"/>
      <c r="G48" s="148"/>
      <c r="H48" s="148"/>
      <c r="I48" s="148"/>
      <c r="J48" s="148"/>
    </row>
    <row r="49" spans="1:10" s="1" customFormat="1" ht="22.5" customHeight="1" x14ac:dyDescent="0.35">
      <c r="A49" s="144" t="s">
        <v>67</v>
      </c>
      <c r="B49" s="132" t="s">
        <v>68</v>
      </c>
      <c r="C49" s="133"/>
      <c r="D49" s="129">
        <f>SUM(I49:I50)</f>
        <v>0</v>
      </c>
      <c r="E49" s="130" t="e">
        <f>+D49/C49</f>
        <v>#DIV/0!</v>
      </c>
      <c r="F49" s="131" t="s">
        <v>69</v>
      </c>
      <c r="G49" s="131"/>
      <c r="H49" s="131"/>
      <c r="I49" s="24"/>
      <c r="J49" s="124"/>
    </row>
    <row r="50" spans="1:10" s="1" customFormat="1" ht="30.75" customHeight="1" x14ac:dyDescent="0.35">
      <c r="A50" s="144"/>
      <c r="B50" s="132"/>
      <c r="C50" s="133"/>
      <c r="D50" s="129"/>
      <c r="E50" s="130"/>
      <c r="F50" s="131" t="s">
        <v>70</v>
      </c>
      <c r="G50" s="131"/>
      <c r="H50" s="131"/>
      <c r="I50" s="24"/>
      <c r="J50" s="124"/>
    </row>
    <row r="51" spans="1:10" s="1" customFormat="1" ht="48" customHeight="1" x14ac:dyDescent="0.35">
      <c r="A51" s="144"/>
      <c r="B51" s="132"/>
      <c r="C51" s="133"/>
      <c r="D51" s="129"/>
      <c r="E51" s="130"/>
      <c r="F51" s="131" t="s">
        <v>71</v>
      </c>
      <c r="G51" s="131"/>
      <c r="H51" s="131"/>
      <c r="I51" s="24"/>
      <c r="J51" s="124"/>
    </row>
    <row r="52" spans="1:10" s="1" customFormat="1" ht="29" x14ac:dyDescent="0.35">
      <c r="A52" s="144"/>
      <c r="B52" s="21" t="s">
        <v>72</v>
      </c>
      <c r="C52" s="37"/>
      <c r="D52" s="24"/>
      <c r="E52" s="30" t="e">
        <f>+D52/C52</f>
        <v>#DIV/0!</v>
      </c>
      <c r="F52" s="131" t="s">
        <v>73</v>
      </c>
      <c r="G52" s="131"/>
      <c r="H52" s="131"/>
      <c r="I52" s="26"/>
      <c r="J52" s="42"/>
    </row>
    <row r="53" spans="1:10" s="1" customFormat="1" ht="49.5" customHeight="1" x14ac:dyDescent="0.35">
      <c r="A53" s="144"/>
      <c r="B53" s="21" t="s">
        <v>74</v>
      </c>
      <c r="C53" s="37"/>
      <c r="D53" s="24"/>
      <c r="E53" s="30" t="e">
        <f>+D53/C53</f>
        <v>#DIV/0!</v>
      </c>
      <c r="F53" s="147"/>
      <c r="G53" s="147"/>
      <c r="H53" s="147"/>
      <c r="I53" s="147"/>
      <c r="J53" s="42"/>
    </row>
    <row r="54" spans="1:10" s="1" customFormat="1" ht="111.75" customHeight="1" x14ac:dyDescent="0.35">
      <c r="A54" s="144" t="s">
        <v>75</v>
      </c>
      <c r="B54" s="22" t="s">
        <v>76</v>
      </c>
      <c r="C54" s="38"/>
      <c r="D54" s="26"/>
      <c r="E54" s="28" t="e">
        <f>+D54/C54</f>
        <v>#DIV/0!</v>
      </c>
      <c r="F54" s="131" t="s">
        <v>77</v>
      </c>
      <c r="G54" s="131"/>
      <c r="H54" s="131"/>
      <c r="I54" s="29"/>
      <c r="J54" s="75"/>
    </row>
    <row r="55" spans="1:10" s="1" customFormat="1" ht="33.75" customHeight="1" x14ac:dyDescent="0.35">
      <c r="A55" s="144"/>
      <c r="B55" s="152" t="s">
        <v>78</v>
      </c>
      <c r="C55" s="133"/>
      <c r="D55" s="129">
        <f>SUM(I55:I56)</f>
        <v>0</v>
      </c>
      <c r="E55" s="155" t="e">
        <f>+D55/C55</f>
        <v>#DIV/0!</v>
      </c>
      <c r="F55" s="131" t="s">
        <v>79</v>
      </c>
      <c r="G55" s="131"/>
      <c r="H55" s="131"/>
      <c r="I55" s="24"/>
      <c r="J55" s="158"/>
    </row>
    <row r="56" spans="1:10" s="1" customFormat="1" ht="47.25" customHeight="1" x14ac:dyDescent="0.35">
      <c r="A56" s="144"/>
      <c r="B56" s="153"/>
      <c r="C56" s="133"/>
      <c r="D56" s="129"/>
      <c r="E56" s="156"/>
      <c r="F56" s="131" t="s">
        <v>80</v>
      </c>
      <c r="G56" s="131"/>
      <c r="H56" s="131"/>
      <c r="I56" s="24"/>
      <c r="J56" s="159"/>
    </row>
    <row r="57" spans="1:10" s="1" customFormat="1" ht="49.5" customHeight="1" x14ac:dyDescent="0.35">
      <c r="A57" s="144"/>
      <c r="B57" s="153"/>
      <c r="C57" s="133"/>
      <c r="D57" s="129"/>
      <c r="E57" s="156"/>
      <c r="F57" s="131" t="s">
        <v>81</v>
      </c>
      <c r="G57" s="131"/>
      <c r="H57" s="131"/>
      <c r="I57" s="90">
        <f>SUM(I58:I59)</f>
        <v>0</v>
      </c>
      <c r="J57" s="159"/>
    </row>
    <row r="58" spans="1:10" s="1" customFormat="1" ht="33.75" customHeight="1" x14ac:dyDescent="0.35">
      <c r="A58" s="144"/>
      <c r="B58" s="153"/>
      <c r="C58" s="133"/>
      <c r="D58" s="129"/>
      <c r="E58" s="156"/>
      <c r="F58" s="176" t="s">
        <v>82</v>
      </c>
      <c r="G58" s="177"/>
      <c r="H58" s="178"/>
      <c r="I58" s="26"/>
      <c r="J58" s="159"/>
    </row>
    <row r="59" spans="1:10" s="1" customFormat="1" ht="48.75" customHeight="1" x14ac:dyDescent="0.35">
      <c r="A59" s="144"/>
      <c r="B59" s="154"/>
      <c r="C59" s="133"/>
      <c r="D59" s="129"/>
      <c r="E59" s="157"/>
      <c r="F59" s="131" t="s">
        <v>83</v>
      </c>
      <c r="G59" s="131"/>
      <c r="H59" s="131"/>
      <c r="I59" s="26"/>
      <c r="J59" s="160"/>
    </row>
    <row r="60" spans="1:10" s="1" customFormat="1" ht="66" customHeight="1" x14ac:dyDescent="0.35">
      <c r="A60" s="144" t="s">
        <v>84</v>
      </c>
      <c r="B60" s="21" t="s">
        <v>85</v>
      </c>
      <c r="C60" s="37"/>
      <c r="D60" s="24"/>
      <c r="E60" s="30" t="e">
        <f>+D60/C60</f>
        <v>#DIV/0!</v>
      </c>
      <c r="F60" s="147"/>
      <c r="G60" s="147"/>
      <c r="H60" s="147"/>
      <c r="I60" s="147"/>
      <c r="J60" s="42"/>
    </row>
    <row r="61" spans="1:10" s="1" customFormat="1" ht="48.75" customHeight="1" x14ac:dyDescent="0.35">
      <c r="A61" s="144"/>
      <c r="B61" s="132" t="s">
        <v>86</v>
      </c>
      <c r="C61" s="133"/>
      <c r="D61" s="236"/>
      <c r="E61" s="130" t="e">
        <f>+D61/C61</f>
        <v>#DIV/0!</v>
      </c>
      <c r="F61" s="131" t="s">
        <v>87</v>
      </c>
      <c r="G61" s="131"/>
      <c r="H61" s="131"/>
      <c r="I61" s="24"/>
      <c r="J61" s="124"/>
    </row>
    <row r="62" spans="1:10" s="1" customFormat="1" ht="51.75" customHeight="1" x14ac:dyDescent="0.35">
      <c r="A62" s="144"/>
      <c r="B62" s="132"/>
      <c r="C62" s="133"/>
      <c r="D62" s="236"/>
      <c r="E62" s="130"/>
      <c r="F62" s="131" t="s">
        <v>88</v>
      </c>
      <c r="G62" s="131"/>
      <c r="H62" s="131"/>
      <c r="I62" s="24"/>
      <c r="J62" s="124"/>
    </row>
    <row r="63" spans="1:10" s="1" customFormat="1" ht="33.75" customHeight="1" x14ac:dyDescent="0.35">
      <c r="A63" s="144"/>
      <c r="B63" s="132"/>
      <c r="C63" s="133"/>
      <c r="D63" s="236"/>
      <c r="E63" s="130"/>
      <c r="F63" s="131" t="s">
        <v>89</v>
      </c>
      <c r="G63" s="131"/>
      <c r="H63" s="131"/>
      <c r="I63" s="24"/>
      <c r="J63" s="124"/>
    </row>
    <row r="64" spans="1:10" s="1" customFormat="1" ht="48.75" customHeight="1" x14ac:dyDescent="0.35">
      <c r="A64" s="144"/>
      <c r="B64" s="132"/>
      <c r="C64" s="133"/>
      <c r="D64" s="236"/>
      <c r="E64" s="130"/>
      <c r="F64" s="131" t="s">
        <v>90</v>
      </c>
      <c r="G64" s="131"/>
      <c r="H64" s="131"/>
      <c r="I64" s="24"/>
      <c r="J64" s="124"/>
    </row>
    <row r="65" spans="1:10" s="1" customFormat="1" ht="48.75" customHeight="1" x14ac:dyDescent="0.35">
      <c r="A65" s="144"/>
      <c r="B65" s="132"/>
      <c r="C65" s="133"/>
      <c r="D65" s="236"/>
      <c r="E65" s="130"/>
      <c r="F65" s="131" t="s">
        <v>91</v>
      </c>
      <c r="G65" s="131"/>
      <c r="H65" s="131"/>
      <c r="I65" s="24"/>
      <c r="J65" s="124"/>
    </row>
    <row r="66" spans="1:10" s="1" customFormat="1" ht="52.5" customHeight="1" x14ac:dyDescent="0.35">
      <c r="A66" s="144" t="s">
        <v>92</v>
      </c>
      <c r="B66" s="137" t="s">
        <v>93</v>
      </c>
      <c r="C66" s="127"/>
      <c r="D66" s="184"/>
      <c r="E66" s="123" t="e">
        <f>+D66/C66</f>
        <v>#DIV/0!</v>
      </c>
      <c r="F66" s="131" t="s">
        <v>94</v>
      </c>
      <c r="G66" s="131"/>
      <c r="H66" s="131"/>
      <c r="I66" s="24"/>
      <c r="J66" s="124"/>
    </row>
    <row r="67" spans="1:10" s="1" customFormat="1" ht="56.25" customHeight="1" x14ac:dyDescent="0.35">
      <c r="A67" s="144"/>
      <c r="B67" s="137"/>
      <c r="C67" s="127"/>
      <c r="D67" s="184"/>
      <c r="E67" s="123"/>
      <c r="F67" s="125" t="s">
        <v>95</v>
      </c>
      <c r="G67" s="125"/>
      <c r="H67" s="125"/>
      <c r="I67" s="24"/>
      <c r="J67" s="124"/>
    </row>
    <row r="68" spans="1:10" s="1" customFormat="1" ht="108" customHeight="1" x14ac:dyDescent="0.35">
      <c r="A68" s="63" t="s">
        <v>96</v>
      </c>
      <c r="B68" s="27" t="s">
        <v>97</v>
      </c>
      <c r="C68" s="38"/>
      <c r="D68" s="26"/>
      <c r="E68" s="28" t="e">
        <f>+D68/C68</f>
        <v>#DIV/0!</v>
      </c>
      <c r="F68" s="136"/>
      <c r="G68" s="136"/>
      <c r="H68" s="136"/>
      <c r="I68" s="136"/>
      <c r="J68" s="42"/>
    </row>
    <row r="69" spans="1:10" s="1" customFormat="1" ht="22.5" customHeight="1" x14ac:dyDescent="0.35">
      <c r="A69" s="148" t="s">
        <v>98</v>
      </c>
      <c r="B69" s="148"/>
      <c r="C69" s="148"/>
      <c r="D69" s="148"/>
      <c r="E69" s="148"/>
      <c r="F69" s="148"/>
      <c r="G69" s="148"/>
      <c r="H69" s="148"/>
      <c r="I69" s="148"/>
      <c r="J69" s="148"/>
    </row>
    <row r="70" spans="1:10" s="1" customFormat="1" ht="18.5" x14ac:dyDescent="0.35">
      <c r="A70" s="192" t="s">
        <v>99</v>
      </c>
      <c r="B70" s="192"/>
      <c r="C70" s="192"/>
      <c r="D70" s="192"/>
      <c r="E70" s="192"/>
      <c r="F70" s="192"/>
      <c r="G70" s="192"/>
      <c r="H70" s="192"/>
      <c r="I70" s="192"/>
      <c r="J70" s="192"/>
    </row>
    <row r="71" spans="1:10" s="1" customFormat="1" ht="26.25" customHeight="1" x14ac:dyDescent="0.35">
      <c r="A71" s="146" t="s">
        <v>100</v>
      </c>
      <c r="B71" s="137" t="s">
        <v>101</v>
      </c>
      <c r="C71" s="127"/>
      <c r="D71" s="237">
        <f>(I71-I77)*100/I71</f>
        <v>100</v>
      </c>
      <c r="E71" s="123" t="e">
        <f>+D71/C71</f>
        <v>#DIV/0!</v>
      </c>
      <c r="F71" s="241" t="s">
        <v>102</v>
      </c>
      <c r="G71" s="242"/>
      <c r="H71" s="243"/>
      <c r="I71" s="247">
        <f>I73+I75+1</f>
        <v>1</v>
      </c>
      <c r="J71" s="124"/>
    </row>
    <row r="72" spans="1:10" s="1" customFormat="1" ht="26.25" hidden="1" customHeight="1" x14ac:dyDescent="0.35">
      <c r="A72" s="146"/>
      <c r="B72" s="137"/>
      <c r="C72" s="127"/>
      <c r="D72" s="237"/>
      <c r="E72" s="123"/>
      <c r="F72" s="244"/>
      <c r="G72" s="245"/>
      <c r="H72" s="246"/>
      <c r="I72" s="248"/>
      <c r="J72" s="124"/>
    </row>
    <row r="73" spans="1:10" s="1" customFormat="1" ht="33.75" customHeight="1" x14ac:dyDescent="0.35">
      <c r="A73" s="146"/>
      <c r="B73" s="173" t="s">
        <v>103</v>
      </c>
      <c r="C73" s="170"/>
      <c r="D73" s="238" t="e">
        <f>I73/I75</f>
        <v>#DIV/0!</v>
      </c>
      <c r="E73" s="164" t="e">
        <f>C73/D73</f>
        <v>#DIV/0!</v>
      </c>
      <c r="F73" s="179" t="s">
        <v>104</v>
      </c>
      <c r="G73" s="179"/>
      <c r="H73" s="179"/>
      <c r="I73" s="17"/>
      <c r="J73" s="149"/>
    </row>
    <row r="74" spans="1:10" s="1" customFormat="1" ht="33.75" customHeight="1" x14ac:dyDescent="0.35">
      <c r="A74" s="146"/>
      <c r="B74" s="174"/>
      <c r="C74" s="171"/>
      <c r="D74" s="239"/>
      <c r="E74" s="165"/>
      <c r="F74" s="126" t="s">
        <v>105</v>
      </c>
      <c r="G74" s="126"/>
      <c r="H74" s="126"/>
      <c r="I74" s="17"/>
      <c r="J74" s="150"/>
    </row>
    <row r="75" spans="1:10" s="1" customFormat="1" ht="33.75" customHeight="1" x14ac:dyDescent="0.35">
      <c r="A75" s="146"/>
      <c r="B75" s="174"/>
      <c r="C75" s="171"/>
      <c r="D75" s="239"/>
      <c r="E75" s="165"/>
      <c r="F75" s="126" t="s">
        <v>106</v>
      </c>
      <c r="G75" s="126"/>
      <c r="H75" s="126"/>
      <c r="I75" s="17"/>
      <c r="J75" s="150"/>
    </row>
    <row r="76" spans="1:10" s="1" customFormat="1" ht="29.25" customHeight="1" x14ac:dyDescent="0.35">
      <c r="A76" s="146"/>
      <c r="B76" s="174"/>
      <c r="C76" s="171"/>
      <c r="D76" s="239"/>
      <c r="E76" s="165"/>
      <c r="F76" s="126" t="s">
        <v>107</v>
      </c>
      <c r="G76" s="126"/>
      <c r="H76" s="126"/>
      <c r="I76" s="17"/>
      <c r="J76" s="150"/>
    </row>
    <row r="77" spans="1:10" s="1" customFormat="1" ht="29.25" customHeight="1" x14ac:dyDescent="0.35">
      <c r="A77" s="146"/>
      <c r="B77" s="175"/>
      <c r="C77" s="172"/>
      <c r="D77" s="240"/>
      <c r="E77" s="166"/>
      <c r="F77" s="195" t="s">
        <v>108</v>
      </c>
      <c r="G77" s="196"/>
      <c r="H77" s="197"/>
      <c r="I77" s="17"/>
      <c r="J77" s="151"/>
    </row>
    <row r="78" spans="1:10" s="1" customFormat="1" ht="39.75" customHeight="1" x14ac:dyDescent="0.35">
      <c r="A78" s="146"/>
      <c r="B78" s="137" t="s">
        <v>109</v>
      </c>
      <c r="C78" s="127"/>
      <c r="D78" s="122" t="e">
        <f>(I71-I78)/I78</f>
        <v>#DIV/0!</v>
      </c>
      <c r="E78" s="123" t="e">
        <f>D78/C78</f>
        <v>#DIV/0!</v>
      </c>
      <c r="F78" s="125" t="s">
        <v>110</v>
      </c>
      <c r="G78" s="125"/>
      <c r="H78" s="125"/>
      <c r="I78" s="17"/>
      <c r="J78" s="124"/>
    </row>
    <row r="79" spans="1:10" s="1" customFormat="1" ht="33.75" customHeight="1" x14ac:dyDescent="0.35">
      <c r="A79" s="146"/>
      <c r="B79" s="137"/>
      <c r="C79" s="127"/>
      <c r="D79" s="122"/>
      <c r="E79" s="123"/>
      <c r="F79" s="125" t="s">
        <v>111</v>
      </c>
      <c r="G79" s="125"/>
      <c r="H79" s="125"/>
      <c r="I79" s="17"/>
      <c r="J79" s="124"/>
    </row>
    <row r="80" spans="1:10" s="1" customFormat="1" ht="33.75" customHeight="1" x14ac:dyDescent="0.35">
      <c r="A80" s="146"/>
      <c r="B80" s="137"/>
      <c r="C80" s="127"/>
      <c r="D80" s="122"/>
      <c r="E80" s="123"/>
      <c r="F80" s="185" t="s">
        <v>112</v>
      </c>
      <c r="G80" s="185"/>
      <c r="H80" s="185"/>
      <c r="I80" s="17"/>
      <c r="J80" s="124"/>
    </row>
    <row r="81" spans="1:10" s="1" customFormat="1" ht="36.75" customHeight="1" x14ac:dyDescent="0.35">
      <c r="A81" s="146" t="s">
        <v>113</v>
      </c>
      <c r="B81" s="173" t="s">
        <v>114</v>
      </c>
      <c r="C81" s="170"/>
      <c r="D81" s="217">
        <f>I81*100/I71</f>
        <v>0</v>
      </c>
      <c r="E81" s="164" t="e">
        <f>D81/C81</f>
        <v>#DIV/0!</v>
      </c>
      <c r="F81" s="125" t="s">
        <v>115</v>
      </c>
      <c r="G81" s="125"/>
      <c r="H81" s="125"/>
      <c r="I81" s="17"/>
      <c r="J81" s="124"/>
    </row>
    <row r="82" spans="1:10" s="1" customFormat="1" ht="38.25" customHeight="1" x14ac:dyDescent="0.35">
      <c r="A82" s="146"/>
      <c r="B82" s="175"/>
      <c r="C82" s="172"/>
      <c r="D82" s="218"/>
      <c r="E82" s="166"/>
      <c r="F82" s="186" t="s">
        <v>116</v>
      </c>
      <c r="G82" s="187"/>
      <c r="H82" s="188"/>
      <c r="I82" s="17"/>
      <c r="J82" s="124"/>
    </row>
    <row r="83" spans="1:10" s="1" customFormat="1" ht="60" customHeight="1" x14ac:dyDescent="0.35">
      <c r="A83" s="146"/>
      <c r="B83" s="27" t="s">
        <v>117</v>
      </c>
      <c r="C83" s="38"/>
      <c r="D83" s="66">
        <f>I83/(I71-I74)</f>
        <v>0</v>
      </c>
      <c r="E83" s="28" t="e">
        <f>D83/C83</f>
        <v>#DIV/0!</v>
      </c>
      <c r="F83" s="125" t="s">
        <v>118</v>
      </c>
      <c r="G83" s="125"/>
      <c r="H83" s="125"/>
      <c r="I83" s="17"/>
      <c r="J83" s="42"/>
    </row>
    <row r="84" spans="1:10" s="1" customFormat="1" ht="18.5" x14ac:dyDescent="0.45">
      <c r="A84" s="183" t="s">
        <v>119</v>
      </c>
      <c r="B84" s="183"/>
      <c r="C84" s="183"/>
      <c r="D84" s="183"/>
      <c r="E84" s="183"/>
      <c r="F84" s="183"/>
      <c r="G84" s="183"/>
      <c r="H84" s="183"/>
      <c r="I84" s="183"/>
      <c r="J84" s="183"/>
    </row>
    <row r="85" spans="1:10" s="1" customFormat="1" ht="33.75" customHeight="1" x14ac:dyDescent="0.35">
      <c r="A85" s="252" t="s">
        <v>120</v>
      </c>
      <c r="B85" s="173" t="s">
        <v>121</v>
      </c>
      <c r="C85" s="170"/>
      <c r="D85" s="180">
        <f>I85+I87+I88+I89</f>
        <v>0</v>
      </c>
      <c r="E85" s="219" t="e">
        <f>D85/C85</f>
        <v>#DIV/0!</v>
      </c>
      <c r="F85" s="125" t="s">
        <v>122</v>
      </c>
      <c r="G85" s="125"/>
      <c r="H85" s="125"/>
      <c r="I85" s="17"/>
      <c r="J85" s="149"/>
    </row>
    <row r="86" spans="1:10" s="1" customFormat="1" ht="36.75" customHeight="1" x14ac:dyDescent="0.35">
      <c r="A86" s="253"/>
      <c r="B86" s="174"/>
      <c r="C86" s="171"/>
      <c r="D86" s="181"/>
      <c r="E86" s="220"/>
      <c r="F86" s="126" t="s">
        <v>123</v>
      </c>
      <c r="G86" s="126"/>
      <c r="H86" s="126"/>
      <c r="I86" s="17"/>
      <c r="J86" s="150"/>
    </row>
    <row r="87" spans="1:10" s="1" customFormat="1" ht="33.75" customHeight="1" x14ac:dyDescent="0.35">
      <c r="A87" s="253"/>
      <c r="B87" s="174"/>
      <c r="C87" s="171"/>
      <c r="D87" s="181"/>
      <c r="E87" s="220"/>
      <c r="F87" s="125" t="s">
        <v>124</v>
      </c>
      <c r="G87" s="125"/>
      <c r="H87" s="125"/>
      <c r="I87" s="17"/>
      <c r="J87" s="150"/>
    </row>
    <row r="88" spans="1:10" s="1" customFormat="1" ht="33.75" customHeight="1" x14ac:dyDescent="0.35">
      <c r="A88" s="253"/>
      <c r="B88" s="174"/>
      <c r="C88" s="171"/>
      <c r="D88" s="181"/>
      <c r="E88" s="220"/>
      <c r="F88" s="125" t="s">
        <v>125</v>
      </c>
      <c r="G88" s="125"/>
      <c r="H88" s="125"/>
      <c r="I88" s="17"/>
      <c r="J88" s="150"/>
    </row>
    <row r="89" spans="1:10" s="1" customFormat="1" ht="21.75" customHeight="1" x14ac:dyDescent="0.35">
      <c r="A89" s="253"/>
      <c r="B89" s="175"/>
      <c r="C89" s="172"/>
      <c r="D89" s="182"/>
      <c r="E89" s="221"/>
      <c r="F89" s="195" t="s">
        <v>126</v>
      </c>
      <c r="G89" s="196"/>
      <c r="H89" s="197"/>
      <c r="I89" s="17"/>
      <c r="J89" s="151"/>
    </row>
    <row r="90" spans="1:10" s="1" customFormat="1" ht="33.75" customHeight="1" x14ac:dyDescent="0.35">
      <c r="A90" s="253"/>
      <c r="B90" s="173" t="s">
        <v>127</v>
      </c>
      <c r="C90" s="170"/>
      <c r="D90" s="180">
        <f>SUM(I90+I96+I97+I98)</f>
        <v>0</v>
      </c>
      <c r="E90" s="219" t="e">
        <f>D90/C90</f>
        <v>#DIV/0!</v>
      </c>
      <c r="F90" s="125" t="s">
        <v>128</v>
      </c>
      <c r="G90" s="125"/>
      <c r="H90" s="125"/>
      <c r="I90" s="90">
        <f>SUM(I91:I95)</f>
        <v>0</v>
      </c>
      <c r="J90" s="149"/>
    </row>
    <row r="91" spans="1:10" s="1" customFormat="1" ht="33.75" customHeight="1" x14ac:dyDescent="0.35">
      <c r="A91" s="253"/>
      <c r="B91" s="174"/>
      <c r="C91" s="171"/>
      <c r="D91" s="181"/>
      <c r="E91" s="220"/>
      <c r="F91" s="249" t="s">
        <v>129</v>
      </c>
      <c r="G91" s="250"/>
      <c r="H91" s="251"/>
      <c r="I91" s="26"/>
      <c r="J91" s="150"/>
    </row>
    <row r="92" spans="1:10" s="1" customFormat="1" ht="33.75" customHeight="1" x14ac:dyDescent="0.35">
      <c r="A92" s="253"/>
      <c r="B92" s="174"/>
      <c r="C92" s="171"/>
      <c r="D92" s="181"/>
      <c r="E92" s="220"/>
      <c r="F92" s="249" t="s">
        <v>130</v>
      </c>
      <c r="G92" s="250"/>
      <c r="H92" s="251"/>
      <c r="I92" s="26"/>
      <c r="J92" s="150"/>
    </row>
    <row r="93" spans="1:10" s="1" customFormat="1" ht="33.75" customHeight="1" x14ac:dyDescent="0.35">
      <c r="A93" s="253"/>
      <c r="B93" s="174"/>
      <c r="C93" s="171"/>
      <c r="D93" s="181"/>
      <c r="E93" s="220"/>
      <c r="F93" s="249" t="s">
        <v>131</v>
      </c>
      <c r="G93" s="250"/>
      <c r="H93" s="251"/>
      <c r="I93" s="26"/>
      <c r="J93" s="150"/>
    </row>
    <row r="94" spans="1:10" s="1" customFormat="1" ht="33.75" customHeight="1" x14ac:dyDescent="0.35">
      <c r="A94" s="253"/>
      <c r="B94" s="174"/>
      <c r="C94" s="171"/>
      <c r="D94" s="181"/>
      <c r="E94" s="220"/>
      <c r="F94" s="249" t="s">
        <v>132</v>
      </c>
      <c r="G94" s="250"/>
      <c r="H94" s="251"/>
      <c r="I94" s="26"/>
      <c r="J94" s="150"/>
    </row>
    <row r="95" spans="1:10" s="1" customFormat="1" ht="33.75" customHeight="1" x14ac:dyDescent="0.35">
      <c r="A95" s="253"/>
      <c r="B95" s="174"/>
      <c r="C95" s="171"/>
      <c r="D95" s="181"/>
      <c r="E95" s="220"/>
      <c r="F95" s="249" t="s">
        <v>133</v>
      </c>
      <c r="G95" s="250"/>
      <c r="H95" s="251"/>
      <c r="I95" s="26"/>
      <c r="J95" s="150"/>
    </row>
    <row r="96" spans="1:10" s="1" customFormat="1" ht="27.75" customHeight="1" x14ac:dyDescent="0.35">
      <c r="A96" s="253"/>
      <c r="B96" s="174"/>
      <c r="C96" s="171"/>
      <c r="D96" s="181"/>
      <c r="E96" s="220"/>
      <c r="F96" s="125" t="s">
        <v>134</v>
      </c>
      <c r="G96" s="125"/>
      <c r="H96" s="125"/>
      <c r="I96" s="17"/>
      <c r="J96" s="150"/>
    </row>
    <row r="97" spans="1:10" s="1" customFormat="1" ht="27.75" customHeight="1" x14ac:dyDescent="0.35">
      <c r="A97" s="253"/>
      <c r="B97" s="174"/>
      <c r="C97" s="171"/>
      <c r="D97" s="181"/>
      <c r="E97" s="220"/>
      <c r="F97" s="125" t="s">
        <v>135</v>
      </c>
      <c r="G97" s="125"/>
      <c r="H97" s="125"/>
      <c r="I97" s="17"/>
      <c r="J97" s="150"/>
    </row>
    <row r="98" spans="1:10" s="1" customFormat="1" ht="27.75" customHeight="1" x14ac:dyDescent="0.35">
      <c r="A98" s="254"/>
      <c r="B98" s="175"/>
      <c r="C98" s="172"/>
      <c r="D98" s="182"/>
      <c r="E98" s="221"/>
      <c r="F98" s="195" t="s">
        <v>136</v>
      </c>
      <c r="G98" s="196"/>
      <c r="H98" s="197"/>
      <c r="I98" s="17"/>
      <c r="J98" s="151"/>
    </row>
    <row r="99" spans="1:10" s="1" customFormat="1" ht="18.5" x14ac:dyDescent="0.35">
      <c r="A99" s="192" t="s">
        <v>137</v>
      </c>
      <c r="B99" s="192"/>
      <c r="C99" s="192"/>
      <c r="D99" s="192"/>
      <c r="E99" s="192"/>
      <c r="F99" s="192"/>
      <c r="G99" s="192"/>
      <c r="H99" s="192"/>
      <c r="I99" s="192"/>
      <c r="J99" s="192"/>
    </row>
    <row r="100" spans="1:10" s="1" customFormat="1" ht="33.75" customHeight="1" x14ac:dyDescent="0.35">
      <c r="A100" s="146" t="s">
        <v>138</v>
      </c>
      <c r="B100" s="137" t="s">
        <v>139</v>
      </c>
      <c r="C100" s="127"/>
      <c r="D100" s="122" t="e">
        <f>I106/(I100+I101+I103-I104-I105)</f>
        <v>#DIV/0!</v>
      </c>
      <c r="E100" s="123" t="e">
        <f>C100/D100</f>
        <v>#DIV/0!</v>
      </c>
      <c r="F100" s="125" t="s">
        <v>140</v>
      </c>
      <c r="G100" s="125"/>
      <c r="H100" s="125"/>
      <c r="I100" s="17"/>
      <c r="J100" s="124"/>
    </row>
    <row r="101" spans="1:10" s="1" customFormat="1" ht="33.75" customHeight="1" x14ac:dyDescent="0.35">
      <c r="A101" s="146"/>
      <c r="B101" s="137"/>
      <c r="C101" s="127"/>
      <c r="D101" s="122"/>
      <c r="E101" s="123"/>
      <c r="F101" s="125" t="s">
        <v>141</v>
      </c>
      <c r="G101" s="125"/>
      <c r="H101" s="125"/>
      <c r="I101" s="17"/>
      <c r="J101" s="124"/>
    </row>
    <row r="102" spans="1:10" s="1" customFormat="1" ht="33.75" customHeight="1" x14ac:dyDescent="0.35">
      <c r="A102" s="146"/>
      <c r="B102" s="137"/>
      <c r="C102" s="127"/>
      <c r="D102" s="122"/>
      <c r="E102" s="123"/>
      <c r="F102" s="126" t="s">
        <v>142</v>
      </c>
      <c r="G102" s="126"/>
      <c r="H102" s="126"/>
      <c r="I102" s="17"/>
      <c r="J102" s="124"/>
    </row>
    <row r="103" spans="1:10" s="1" customFormat="1" ht="46.5" customHeight="1" x14ac:dyDescent="0.35">
      <c r="A103" s="146"/>
      <c r="B103" s="137"/>
      <c r="C103" s="127"/>
      <c r="D103" s="122"/>
      <c r="E103" s="123"/>
      <c r="F103" s="125" t="s">
        <v>143</v>
      </c>
      <c r="G103" s="125"/>
      <c r="H103" s="125"/>
      <c r="I103" s="17"/>
      <c r="J103" s="124"/>
    </row>
    <row r="104" spans="1:10" s="1" customFormat="1" ht="43.5" customHeight="1" x14ac:dyDescent="0.35">
      <c r="A104" s="146"/>
      <c r="B104" s="137"/>
      <c r="C104" s="127"/>
      <c r="D104" s="122"/>
      <c r="E104" s="123"/>
      <c r="F104" s="125" t="s">
        <v>144</v>
      </c>
      <c r="G104" s="125"/>
      <c r="H104" s="125"/>
      <c r="I104" s="17"/>
      <c r="J104" s="124"/>
    </row>
    <row r="105" spans="1:10" s="1" customFormat="1" ht="33.75" customHeight="1" x14ac:dyDescent="0.35">
      <c r="A105" s="146"/>
      <c r="B105" s="137"/>
      <c r="C105" s="127"/>
      <c r="D105" s="122"/>
      <c r="E105" s="123"/>
      <c r="F105" s="125" t="s">
        <v>145</v>
      </c>
      <c r="G105" s="125"/>
      <c r="H105" s="125"/>
      <c r="I105" s="17"/>
      <c r="J105" s="124"/>
    </row>
    <row r="106" spans="1:10" s="1" customFormat="1" ht="48.75" customHeight="1" x14ac:dyDescent="0.35">
      <c r="A106" s="146"/>
      <c r="B106" s="137"/>
      <c r="C106" s="127"/>
      <c r="D106" s="122"/>
      <c r="E106" s="123"/>
      <c r="F106" s="125" t="s">
        <v>146</v>
      </c>
      <c r="G106" s="125"/>
      <c r="H106" s="125"/>
      <c r="I106" s="17"/>
      <c r="J106" s="124"/>
    </row>
    <row r="107" spans="1:10" s="1" customFormat="1" ht="33.75" customHeight="1" x14ac:dyDescent="0.35">
      <c r="A107" s="146"/>
      <c r="B107" s="137"/>
      <c r="C107" s="127"/>
      <c r="D107" s="122"/>
      <c r="E107" s="123"/>
      <c r="F107" s="126" t="s">
        <v>147</v>
      </c>
      <c r="G107" s="126"/>
      <c r="H107" s="126"/>
      <c r="I107" s="17"/>
      <c r="J107" s="124"/>
    </row>
    <row r="108" spans="1:10" s="1" customFormat="1" ht="33.75" customHeight="1" x14ac:dyDescent="0.35">
      <c r="A108" s="146" t="s">
        <v>148</v>
      </c>
      <c r="B108" s="137" t="s">
        <v>149</v>
      </c>
      <c r="C108" s="127"/>
      <c r="D108" s="122" t="e">
        <f>I113/I108</f>
        <v>#DIV/0!</v>
      </c>
      <c r="E108" s="123" t="e">
        <f>C108/D108</f>
        <v>#DIV/0!</v>
      </c>
      <c r="F108" s="125" t="s">
        <v>150</v>
      </c>
      <c r="G108" s="125"/>
      <c r="H108" s="125"/>
      <c r="I108" s="19">
        <f>SUM(I109:I110)</f>
        <v>0</v>
      </c>
      <c r="J108" s="124"/>
    </row>
    <row r="109" spans="1:10" s="1" customFormat="1" ht="33.75" customHeight="1" x14ac:dyDescent="0.35">
      <c r="A109" s="146"/>
      <c r="B109" s="137"/>
      <c r="C109" s="127"/>
      <c r="D109" s="122"/>
      <c r="E109" s="123"/>
      <c r="F109" s="185" t="s">
        <v>151</v>
      </c>
      <c r="G109" s="185"/>
      <c r="H109" s="185"/>
      <c r="I109" s="17"/>
      <c r="J109" s="124"/>
    </row>
    <row r="110" spans="1:10" s="1" customFormat="1" ht="48.75" customHeight="1" x14ac:dyDescent="0.35">
      <c r="A110" s="146"/>
      <c r="B110" s="137"/>
      <c r="C110" s="127"/>
      <c r="D110" s="122"/>
      <c r="E110" s="123"/>
      <c r="F110" s="185" t="s">
        <v>152</v>
      </c>
      <c r="G110" s="185"/>
      <c r="H110" s="185"/>
      <c r="I110" s="17"/>
      <c r="J110" s="124"/>
    </row>
    <row r="111" spans="1:10" s="1" customFormat="1" ht="48.75" customHeight="1" x14ac:dyDescent="0.35">
      <c r="A111" s="146"/>
      <c r="B111" s="137" t="s">
        <v>153</v>
      </c>
      <c r="C111" s="127"/>
      <c r="D111" s="122" t="e">
        <f>I113/I111</f>
        <v>#DIV/0!</v>
      </c>
      <c r="E111" s="123" t="e">
        <f>C111/D111</f>
        <v>#DIV/0!</v>
      </c>
      <c r="F111" s="125" t="s">
        <v>154</v>
      </c>
      <c r="G111" s="125"/>
      <c r="H111" s="125"/>
      <c r="I111" s="17"/>
      <c r="J111" s="124"/>
    </row>
    <row r="112" spans="1:10" s="1" customFormat="1" ht="33.75" customHeight="1" x14ac:dyDescent="0.35">
      <c r="A112" s="146"/>
      <c r="B112" s="137"/>
      <c r="C112" s="127"/>
      <c r="D112" s="122"/>
      <c r="E112" s="123"/>
      <c r="F112" s="125" t="s">
        <v>155</v>
      </c>
      <c r="G112" s="125"/>
      <c r="H112" s="125"/>
      <c r="I112" s="17"/>
      <c r="J112" s="124"/>
    </row>
    <row r="113" spans="1:10" s="1" customFormat="1" ht="33.75" customHeight="1" x14ac:dyDescent="0.35">
      <c r="A113" s="146"/>
      <c r="B113" s="137"/>
      <c r="C113" s="127"/>
      <c r="D113" s="122"/>
      <c r="E113" s="123"/>
      <c r="F113" s="125" t="s">
        <v>156</v>
      </c>
      <c r="G113" s="125"/>
      <c r="H113" s="125"/>
      <c r="I113" s="17"/>
      <c r="J113" s="124"/>
    </row>
    <row r="114" spans="1:10" s="1" customFormat="1" ht="18.5" x14ac:dyDescent="0.35">
      <c r="A114" s="192" t="s">
        <v>157</v>
      </c>
      <c r="B114" s="192"/>
      <c r="C114" s="192"/>
      <c r="D114" s="192"/>
      <c r="E114" s="192"/>
      <c r="F114" s="192"/>
      <c r="G114" s="192"/>
      <c r="H114" s="192"/>
      <c r="I114" s="192"/>
      <c r="J114" s="192"/>
    </row>
    <row r="115" spans="1:10" s="1" customFormat="1" ht="33.75" customHeight="1" x14ac:dyDescent="0.35">
      <c r="A115" s="146" t="s">
        <v>158</v>
      </c>
      <c r="B115" s="193" t="s">
        <v>159</v>
      </c>
      <c r="C115" s="133"/>
      <c r="D115" s="122" t="e">
        <f>I116/I115*100</f>
        <v>#DIV/0!</v>
      </c>
      <c r="E115" s="123" t="e">
        <f>+D115/C115</f>
        <v>#DIV/0!</v>
      </c>
      <c r="F115" s="194" t="s">
        <v>160</v>
      </c>
      <c r="G115" s="194"/>
      <c r="H115" s="194"/>
      <c r="I115" s="31"/>
      <c r="J115" s="124"/>
    </row>
    <row r="116" spans="1:10" s="1" customFormat="1" ht="56.25" customHeight="1" x14ac:dyDescent="0.35">
      <c r="A116" s="146"/>
      <c r="B116" s="193"/>
      <c r="C116" s="133"/>
      <c r="D116" s="122"/>
      <c r="E116" s="123"/>
      <c r="F116" s="194" t="s">
        <v>161</v>
      </c>
      <c r="G116" s="194"/>
      <c r="H116" s="194"/>
      <c r="I116" s="31"/>
      <c r="J116" s="124"/>
    </row>
    <row r="117" spans="1:10" s="1" customFormat="1" ht="18.5" x14ac:dyDescent="0.35">
      <c r="A117" s="192" t="s">
        <v>162</v>
      </c>
      <c r="B117" s="192"/>
      <c r="C117" s="192"/>
      <c r="D117" s="192"/>
      <c r="E117" s="192"/>
      <c r="F117" s="192"/>
      <c r="G117" s="192"/>
      <c r="H117" s="192"/>
      <c r="I117" s="192"/>
      <c r="J117" s="192"/>
    </row>
    <row r="118" spans="1:10" s="1" customFormat="1" ht="51.75" customHeight="1" x14ac:dyDescent="0.35">
      <c r="A118" s="146" t="s">
        <v>163</v>
      </c>
      <c r="B118" s="91" t="s">
        <v>164</v>
      </c>
      <c r="C118" s="38"/>
      <c r="D118" s="26"/>
      <c r="E118" s="93" t="s">
        <v>165</v>
      </c>
      <c r="F118" s="94"/>
      <c r="G118" s="95"/>
      <c r="H118" s="95"/>
      <c r="I118" s="96"/>
      <c r="J118" s="92" t="s">
        <v>165</v>
      </c>
    </row>
    <row r="119" spans="1:10" s="1" customFormat="1" ht="73.5" customHeight="1" x14ac:dyDescent="0.35">
      <c r="A119" s="146"/>
      <c r="B119" s="137" t="s">
        <v>166</v>
      </c>
      <c r="C119" s="170"/>
      <c r="D119" s="122" t="e">
        <f>I120/I119*100</f>
        <v>#DIV/0!</v>
      </c>
      <c r="E119" s="164" t="e">
        <f>+D119/C119</f>
        <v>#DIV/0!</v>
      </c>
      <c r="F119" s="195" t="s">
        <v>167</v>
      </c>
      <c r="G119" s="196"/>
      <c r="H119" s="197"/>
      <c r="I119" s="29"/>
      <c r="J119" s="101"/>
    </row>
    <row r="120" spans="1:10" s="1" customFormat="1" ht="73.5" customHeight="1" x14ac:dyDescent="0.35">
      <c r="A120" s="146"/>
      <c r="B120" s="137"/>
      <c r="C120" s="172"/>
      <c r="D120" s="122"/>
      <c r="E120" s="166"/>
      <c r="F120" s="195" t="s">
        <v>168</v>
      </c>
      <c r="G120" s="196"/>
      <c r="H120" s="197"/>
      <c r="I120" s="29"/>
      <c r="J120" s="89" t="s">
        <v>169</v>
      </c>
    </row>
    <row r="121" spans="1:10" s="1" customFormat="1" ht="15.5" x14ac:dyDescent="0.35">
      <c r="A121" s="7"/>
      <c r="B121" s="7"/>
      <c r="C121" s="190"/>
      <c r="D121" s="190"/>
      <c r="E121" s="190"/>
      <c r="I121" s="2"/>
      <c r="J121" s="32"/>
    </row>
    <row r="122" spans="1:10" s="1" customFormat="1" ht="15.5" x14ac:dyDescent="0.35">
      <c r="A122" s="76"/>
      <c r="B122" s="76"/>
      <c r="C122" s="191"/>
      <c r="D122" s="191"/>
      <c r="E122" s="191"/>
      <c r="I122" s="2"/>
      <c r="J122" s="32"/>
    </row>
    <row r="123" spans="1:10" s="1" customFormat="1" x14ac:dyDescent="0.35">
      <c r="A123" s="8" t="s">
        <v>170</v>
      </c>
      <c r="B123" s="8" t="s">
        <v>171</v>
      </c>
      <c r="C123" s="189" t="s">
        <v>172</v>
      </c>
      <c r="D123" s="189"/>
      <c r="E123" s="189"/>
      <c r="I123" s="2"/>
      <c r="J123" s="32"/>
    </row>
  </sheetData>
  <sheetProtection algorithmName="SHA-512" hashValue="8/Lr4o0ebwovNqzdzMDYAHcNSPQLrRW9krbsMdjcN4BUP+K1GTZopWKcsUMRmTqvgZco9jrE32UXF7Dq0ZH+Aw==" saltValue="UGK++isKFzsUcP087vKTDw==" spinCount="100000" sheet="1" formatCells="0" formatColumns="0" formatRows="0" selectLockedCells="1"/>
  <mergeCells count="249">
    <mergeCell ref="E119:E120"/>
    <mergeCell ref="F91:H91"/>
    <mergeCell ref="F92:H92"/>
    <mergeCell ref="F93:H93"/>
    <mergeCell ref="F94:H94"/>
    <mergeCell ref="F95:H95"/>
    <mergeCell ref="A117:J117"/>
    <mergeCell ref="D100:D107"/>
    <mergeCell ref="B100:B107"/>
    <mergeCell ref="C100:C107"/>
    <mergeCell ref="A108:A113"/>
    <mergeCell ref="F111:H111"/>
    <mergeCell ref="A99:J99"/>
    <mergeCell ref="F101:H101"/>
    <mergeCell ref="F97:H97"/>
    <mergeCell ref="F100:H100"/>
    <mergeCell ref="E100:E107"/>
    <mergeCell ref="J90:J98"/>
    <mergeCell ref="A85:A98"/>
    <mergeCell ref="A100:A107"/>
    <mergeCell ref="F102:H102"/>
    <mergeCell ref="F109:H109"/>
    <mergeCell ref="F103:H103"/>
    <mergeCell ref="F104:H104"/>
    <mergeCell ref="A54:A59"/>
    <mergeCell ref="C71:C72"/>
    <mergeCell ref="F74:H74"/>
    <mergeCell ref="F76:H76"/>
    <mergeCell ref="F63:H63"/>
    <mergeCell ref="D61:D65"/>
    <mergeCell ref="E61:E65"/>
    <mergeCell ref="F62:H62"/>
    <mergeCell ref="D71:D72"/>
    <mergeCell ref="A70:J70"/>
    <mergeCell ref="J71:J72"/>
    <mergeCell ref="E71:E72"/>
    <mergeCell ref="D73:D77"/>
    <mergeCell ref="F67:H67"/>
    <mergeCell ref="F71:H72"/>
    <mergeCell ref="I71:I72"/>
    <mergeCell ref="A60:A65"/>
    <mergeCell ref="B61:B65"/>
    <mergeCell ref="C61:C65"/>
    <mergeCell ref="A66:A67"/>
    <mergeCell ref="F64:H64"/>
    <mergeCell ref="F65:H65"/>
    <mergeCell ref="F56:H56"/>
    <mergeCell ref="F57:H57"/>
    <mergeCell ref="F66:H66"/>
    <mergeCell ref="F75:H75"/>
    <mergeCell ref="F77:H77"/>
    <mergeCell ref="E73:E77"/>
    <mergeCell ref="F89:H89"/>
    <mergeCell ref="F86:H86"/>
    <mergeCell ref="I4:J4"/>
    <mergeCell ref="F25:H25"/>
    <mergeCell ref="F24:H24"/>
    <mergeCell ref="F35:H35"/>
    <mergeCell ref="F19:H19"/>
    <mergeCell ref="F20:H20"/>
    <mergeCell ref="E23:E25"/>
    <mergeCell ref="I5:J5"/>
    <mergeCell ref="I6:J6"/>
    <mergeCell ref="J28:J29"/>
    <mergeCell ref="J23:J25"/>
    <mergeCell ref="A8:J8"/>
    <mergeCell ref="E26:E27"/>
    <mergeCell ref="E28:E29"/>
    <mergeCell ref="F27:H27"/>
    <mergeCell ref="F28:H28"/>
    <mergeCell ref="F29:H29"/>
    <mergeCell ref="F21:H21"/>
    <mergeCell ref="J78:J80"/>
    <mergeCell ref="E78:E80"/>
    <mergeCell ref="D78:D80"/>
    <mergeCell ref="F90:H90"/>
    <mergeCell ref="F96:H96"/>
    <mergeCell ref="F98:H98"/>
    <mergeCell ref="I44:I46"/>
    <mergeCell ref="J44:J46"/>
    <mergeCell ref="F36:H36"/>
    <mergeCell ref="E31:E36"/>
    <mergeCell ref="D31:D36"/>
    <mergeCell ref="J85:J89"/>
    <mergeCell ref="E85:E89"/>
    <mergeCell ref="D85:D89"/>
    <mergeCell ref="F58:H58"/>
    <mergeCell ref="F51:H51"/>
    <mergeCell ref="J31:J36"/>
    <mergeCell ref="D37:D38"/>
    <mergeCell ref="J37:J38"/>
    <mergeCell ref="F41:H41"/>
    <mergeCell ref="D40:D43"/>
    <mergeCell ref="E40:E43"/>
    <mergeCell ref="F42:H42"/>
    <mergeCell ref="F47:H47"/>
    <mergeCell ref="B81:B82"/>
    <mergeCell ref="C81:C82"/>
    <mergeCell ref="D81:D82"/>
    <mergeCell ref="E81:E82"/>
    <mergeCell ref="E90:E98"/>
    <mergeCell ref="C85:C89"/>
    <mergeCell ref="B85:B89"/>
    <mergeCell ref="C78:C80"/>
    <mergeCell ref="B78:B80"/>
    <mergeCell ref="C37:C38"/>
    <mergeCell ref="F34:H34"/>
    <mergeCell ref="F37:H37"/>
    <mergeCell ref="E37:E38"/>
    <mergeCell ref="F61:H61"/>
    <mergeCell ref="C23:C25"/>
    <mergeCell ref="C31:C36"/>
    <mergeCell ref="B31:B36"/>
    <mergeCell ref="D26:D27"/>
    <mergeCell ref="B40:B43"/>
    <mergeCell ref="C40:C43"/>
    <mergeCell ref="F44:H46"/>
    <mergeCell ref="F38:H38"/>
    <mergeCell ref="F39:H39"/>
    <mergeCell ref="F40:H40"/>
    <mergeCell ref="F55:H55"/>
    <mergeCell ref="D23:D25"/>
    <mergeCell ref="F23:H23"/>
    <mergeCell ref="F26:H26"/>
    <mergeCell ref="C123:E123"/>
    <mergeCell ref="F105:H105"/>
    <mergeCell ref="F110:H110"/>
    <mergeCell ref="C121:E121"/>
    <mergeCell ref="C122:E122"/>
    <mergeCell ref="A114:J114"/>
    <mergeCell ref="A115:A116"/>
    <mergeCell ref="B115:B116"/>
    <mergeCell ref="C115:C116"/>
    <mergeCell ref="D115:D116"/>
    <mergeCell ref="E115:E116"/>
    <mergeCell ref="J115:J116"/>
    <mergeCell ref="F116:H116"/>
    <mergeCell ref="F115:H115"/>
    <mergeCell ref="B111:B113"/>
    <mergeCell ref="C111:C113"/>
    <mergeCell ref="F119:H119"/>
    <mergeCell ref="A118:A120"/>
    <mergeCell ref="B119:B120"/>
    <mergeCell ref="C119:C120"/>
    <mergeCell ref="F120:H120"/>
    <mergeCell ref="D119:D120"/>
    <mergeCell ref="B108:B110"/>
    <mergeCell ref="F108:H108"/>
    <mergeCell ref="F73:H73"/>
    <mergeCell ref="D90:D98"/>
    <mergeCell ref="C90:C98"/>
    <mergeCell ref="B71:B72"/>
    <mergeCell ref="F78:H78"/>
    <mergeCell ref="F83:H83"/>
    <mergeCell ref="A84:J84"/>
    <mergeCell ref="B66:B67"/>
    <mergeCell ref="D66:D67"/>
    <mergeCell ref="C66:C67"/>
    <mergeCell ref="E66:E67"/>
    <mergeCell ref="J66:J67"/>
    <mergeCell ref="F80:H80"/>
    <mergeCell ref="F79:H79"/>
    <mergeCell ref="C73:C77"/>
    <mergeCell ref="A69:J69"/>
    <mergeCell ref="F87:H87"/>
    <mergeCell ref="F88:H88"/>
    <mergeCell ref="F85:H85"/>
    <mergeCell ref="B90:B98"/>
    <mergeCell ref="B73:B77"/>
    <mergeCell ref="J73:J77"/>
    <mergeCell ref="F82:H82"/>
    <mergeCell ref="J81:J82"/>
    <mergeCell ref="E14:F14"/>
    <mergeCell ref="A17:J17"/>
    <mergeCell ref="A18:A29"/>
    <mergeCell ref="B26:B27"/>
    <mergeCell ref="B28:B29"/>
    <mergeCell ref="C26:C27"/>
    <mergeCell ref="C28:C29"/>
    <mergeCell ref="J26:J27"/>
    <mergeCell ref="D28:D29"/>
    <mergeCell ref="E15:F15"/>
    <mergeCell ref="E18:E22"/>
    <mergeCell ref="D18:D22"/>
    <mergeCell ref="C18:C22"/>
    <mergeCell ref="B18:B22"/>
    <mergeCell ref="F22:H22"/>
    <mergeCell ref="A15:D15"/>
    <mergeCell ref="J18:J22"/>
    <mergeCell ref="A30:A43"/>
    <mergeCell ref="A71:A80"/>
    <mergeCell ref="A81:A83"/>
    <mergeCell ref="F81:H81"/>
    <mergeCell ref="F68:I68"/>
    <mergeCell ref="F60:I60"/>
    <mergeCell ref="F53:I53"/>
    <mergeCell ref="J49:J51"/>
    <mergeCell ref="A44:A47"/>
    <mergeCell ref="A49:A53"/>
    <mergeCell ref="F59:H59"/>
    <mergeCell ref="A48:J48"/>
    <mergeCell ref="J40:J43"/>
    <mergeCell ref="B55:B59"/>
    <mergeCell ref="C55:C59"/>
    <mergeCell ref="D55:D59"/>
    <mergeCell ref="E55:E59"/>
    <mergeCell ref="J55:J59"/>
    <mergeCell ref="J61:J65"/>
    <mergeCell ref="F52:H52"/>
    <mergeCell ref="F54:H54"/>
    <mergeCell ref="F43:H43"/>
    <mergeCell ref="F33:H33"/>
    <mergeCell ref="B37:B38"/>
    <mergeCell ref="I1:J1"/>
    <mergeCell ref="I2:J2"/>
    <mergeCell ref="I3:J3"/>
    <mergeCell ref="D49:D51"/>
    <mergeCell ref="E49:E51"/>
    <mergeCell ref="F49:H49"/>
    <mergeCell ref="F50:H50"/>
    <mergeCell ref="B49:B51"/>
    <mergeCell ref="C49:C51"/>
    <mergeCell ref="E10:F10"/>
    <mergeCell ref="F30:I30"/>
    <mergeCell ref="B23:B25"/>
    <mergeCell ref="F18:H18"/>
    <mergeCell ref="F31:H31"/>
    <mergeCell ref="F32:H32"/>
    <mergeCell ref="F16:H16"/>
    <mergeCell ref="E11:F11"/>
    <mergeCell ref="E12:F12"/>
    <mergeCell ref="A11:D11"/>
    <mergeCell ref="A10:D10"/>
    <mergeCell ref="A12:D12"/>
    <mergeCell ref="A13:D13"/>
    <mergeCell ref="A14:D14"/>
    <mergeCell ref="E13:F13"/>
    <mergeCell ref="D111:D113"/>
    <mergeCell ref="E111:E113"/>
    <mergeCell ref="J111:J113"/>
    <mergeCell ref="F106:H106"/>
    <mergeCell ref="F107:H107"/>
    <mergeCell ref="F112:H112"/>
    <mergeCell ref="F113:H113"/>
    <mergeCell ref="J108:J110"/>
    <mergeCell ref="C108:C110"/>
    <mergeCell ref="D108:D110"/>
    <mergeCell ref="J100:J107"/>
    <mergeCell ref="E108:E110"/>
  </mergeCells>
  <conditionalFormatting sqref="E18 J18 E23:E31 J23:J31 E37:E39 J37:J39 J44 E44:E55 J47:J55 E60:E73 J60:J73 E78:E81 J78:J85 E83:E85 E90:E95 J90:J95 E99:E119 J99:J120">
    <cfRule type="expression" dxfId="39" priority="3">
      <formula>AND(OR($E18&gt;110%,$E18&lt;90%),ISBLANK($J18))</formula>
    </cfRule>
  </conditionalFormatting>
  <conditionalFormatting sqref="E40">
    <cfRule type="expression" dxfId="38" priority="6">
      <formula>AND(OR($E40&gt;110%,$E40&lt;90%),ISBLANK(#REF!))</formula>
    </cfRule>
  </conditionalFormatting>
  <conditionalFormatting sqref="I11:J15">
    <cfRule type="expression" dxfId="37" priority="1">
      <formula>AND(OR($I11&gt;110%,$I11&lt;90%),ISBLANK($J11))</formula>
    </cfRule>
  </conditionalFormatting>
  <conditionalFormatting sqref="J40">
    <cfRule type="expression" dxfId="36" priority="7">
      <formula>AND(OR($E41&gt;110%,$E41&lt;90%),ISBLANK($J40))</formula>
    </cfRule>
  </conditionalFormatting>
  <pageMargins left="0.7" right="0.7" top="0.75" bottom="0.75" header="0.3" footer="0.3"/>
  <pageSetup paperSize="9" scale="65" fitToHeight="0" orientation="landscape" horizontalDpi="4294967294" verticalDpi="4294967294" r:id="rId1"/>
  <rowBreaks count="6" manualBreakCount="6">
    <brk id="15" max="16383" man="1"/>
    <brk id="36" max="16383" man="1"/>
    <brk id="47" max="16383" man="1"/>
    <brk id="62" max="16383" man="1"/>
    <brk id="80" max="16383" man="1"/>
    <brk id="107"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1A96B-2274-4A7D-A5A9-2E0CE7BF94AB}">
  <sheetPr>
    <pageSetUpPr fitToPage="1"/>
  </sheetPr>
  <dimension ref="A1:J158"/>
  <sheetViews>
    <sheetView zoomScale="90" zoomScaleNormal="90" workbookViewId="0">
      <selection activeCell="K51" sqref="K51"/>
    </sheetView>
  </sheetViews>
  <sheetFormatPr defaultColWidth="9.1796875" defaultRowHeight="14.5" x14ac:dyDescent="0.35"/>
  <cols>
    <col min="1" max="1" width="55.453125" style="1" customWidth="1"/>
    <col min="2" max="2" width="27.1796875" style="1" customWidth="1"/>
    <col min="3" max="3" width="11.453125" style="2" customWidth="1"/>
    <col min="4" max="4" width="12" style="2" customWidth="1"/>
    <col min="5" max="5" width="11.1796875" style="3" customWidth="1"/>
    <col min="6" max="6" width="21.1796875" style="1" customWidth="1"/>
    <col min="7" max="8" width="10.7265625" style="1" customWidth="1"/>
    <col min="9" max="9" width="10.81640625" style="2" customWidth="1"/>
    <col min="10" max="10" width="35.453125" style="32" customWidth="1"/>
    <col min="11" max="11" width="14.1796875" style="1" customWidth="1"/>
    <col min="12" max="12" width="10" style="1" customWidth="1"/>
    <col min="13" max="16384" width="9.1796875" style="1"/>
  </cols>
  <sheetData>
    <row r="1" spans="1:10" ht="17" x14ac:dyDescent="0.35">
      <c r="I1" s="128" t="s">
        <v>0</v>
      </c>
      <c r="J1" s="128"/>
    </row>
    <row r="2" spans="1:10" ht="17" x14ac:dyDescent="0.35">
      <c r="I2" s="128" t="s">
        <v>1</v>
      </c>
      <c r="J2" s="128"/>
    </row>
    <row r="3" spans="1:10" ht="17" x14ac:dyDescent="0.35">
      <c r="I3" s="128" t="s">
        <v>2</v>
      </c>
      <c r="J3" s="128"/>
    </row>
    <row r="4" spans="1:10" ht="17" x14ac:dyDescent="0.35">
      <c r="I4" s="128" t="s">
        <v>173</v>
      </c>
      <c r="J4" s="128"/>
    </row>
    <row r="5" spans="1:10" ht="17" x14ac:dyDescent="0.35">
      <c r="I5" s="128" t="s">
        <v>4</v>
      </c>
      <c r="J5" s="128"/>
    </row>
    <row r="6" spans="1:10" ht="17" x14ac:dyDescent="0.35">
      <c r="I6" s="128" t="s">
        <v>5</v>
      </c>
      <c r="J6" s="128"/>
    </row>
    <row r="7" spans="1:10" ht="25.5" customHeight="1" x14ac:dyDescent="0.35"/>
    <row r="8" spans="1:10" ht="69" customHeight="1" x14ac:dyDescent="0.35">
      <c r="A8" s="234" t="s">
        <v>174</v>
      </c>
      <c r="B8" s="234"/>
      <c r="C8" s="234"/>
      <c r="D8" s="234"/>
      <c r="E8" s="234"/>
      <c r="F8" s="234"/>
      <c r="G8" s="234"/>
      <c r="H8" s="234"/>
      <c r="I8" s="234"/>
      <c r="J8" s="234"/>
    </row>
    <row r="9" spans="1:10" ht="26.25" customHeight="1" x14ac:dyDescent="0.35">
      <c r="A9" s="4"/>
      <c r="B9" s="4"/>
      <c r="C9" s="5"/>
      <c r="D9" s="5"/>
      <c r="E9" s="5"/>
      <c r="F9" s="4"/>
      <c r="G9" s="4"/>
      <c r="H9" s="4"/>
      <c r="I9" s="5"/>
      <c r="J9" s="6"/>
    </row>
    <row r="10" spans="1:10" ht="67.5" customHeight="1" x14ac:dyDescent="0.35">
      <c r="A10" s="142" t="s">
        <v>7</v>
      </c>
      <c r="B10" s="142"/>
      <c r="C10" s="142"/>
      <c r="D10" s="142"/>
      <c r="E10" s="134" t="s">
        <v>8</v>
      </c>
      <c r="F10" s="135"/>
      <c r="G10" s="11" t="s">
        <v>9</v>
      </c>
      <c r="H10" s="11" t="s">
        <v>10</v>
      </c>
      <c r="I10" s="62" t="s">
        <v>11</v>
      </c>
      <c r="J10" s="33" t="s">
        <v>12</v>
      </c>
    </row>
    <row r="11" spans="1:10" ht="63" customHeight="1" x14ac:dyDescent="0.35">
      <c r="A11" s="139" t="s">
        <v>13</v>
      </c>
      <c r="B11" s="141"/>
      <c r="C11" s="141"/>
      <c r="D11" s="140"/>
      <c r="E11" s="139"/>
      <c r="F11" s="140"/>
      <c r="G11" s="14"/>
      <c r="H11" s="14"/>
      <c r="I11" s="15" t="e">
        <f>+H11/G11</f>
        <v>#DIV/0!</v>
      </c>
      <c r="J11" s="16"/>
    </row>
    <row r="12" spans="1:10" ht="66.75" customHeight="1" x14ac:dyDescent="0.35">
      <c r="A12" s="139" t="s">
        <v>14</v>
      </c>
      <c r="B12" s="141"/>
      <c r="C12" s="141"/>
      <c r="D12" s="140"/>
      <c r="E12" s="139"/>
      <c r="F12" s="140"/>
      <c r="G12" s="14"/>
      <c r="H12" s="14"/>
      <c r="I12" s="15" t="e">
        <f>+H12/G12</f>
        <v>#DIV/0!</v>
      </c>
      <c r="J12" s="16"/>
    </row>
    <row r="13" spans="1:10" ht="66.75" customHeight="1" x14ac:dyDescent="0.35">
      <c r="A13" s="139" t="s">
        <v>15</v>
      </c>
      <c r="B13" s="141"/>
      <c r="C13" s="141"/>
      <c r="D13" s="140"/>
      <c r="E13" s="139"/>
      <c r="F13" s="140"/>
      <c r="G13" s="14"/>
      <c r="H13" s="14"/>
      <c r="I13" s="15" t="e">
        <f>+H13/G13</f>
        <v>#DIV/0!</v>
      </c>
      <c r="J13" s="16"/>
    </row>
    <row r="14" spans="1:10" ht="66.75" customHeight="1" x14ac:dyDescent="0.35">
      <c r="A14" s="143" t="s">
        <v>16</v>
      </c>
      <c r="B14" s="143"/>
      <c r="C14" s="143"/>
      <c r="D14" s="143"/>
      <c r="E14" s="139"/>
      <c r="F14" s="140"/>
      <c r="G14" s="14"/>
      <c r="H14" s="14"/>
      <c r="I14" s="15" t="e">
        <f t="shared" ref="I14:I15" si="0">+H14/G14</f>
        <v>#DIV/0!</v>
      </c>
      <c r="J14" s="16"/>
    </row>
    <row r="15" spans="1:10" ht="66.75" customHeight="1" x14ac:dyDescent="0.35">
      <c r="A15" s="143" t="s">
        <v>17</v>
      </c>
      <c r="B15" s="143"/>
      <c r="C15" s="143"/>
      <c r="D15" s="143"/>
      <c r="E15" s="139"/>
      <c r="F15" s="140"/>
      <c r="G15" s="14"/>
      <c r="H15" s="14"/>
      <c r="I15" s="15" t="e">
        <f t="shared" si="0"/>
        <v>#DIV/0!</v>
      </c>
      <c r="J15" s="16"/>
    </row>
    <row r="16" spans="1:10" ht="51.75" customHeight="1" x14ac:dyDescent="0.35">
      <c r="A16" s="25" t="s">
        <v>18</v>
      </c>
      <c r="B16" s="98" t="s">
        <v>19</v>
      </c>
      <c r="C16" s="102" t="s">
        <v>9</v>
      </c>
      <c r="D16" s="102" t="s">
        <v>10</v>
      </c>
      <c r="E16" s="103" t="s">
        <v>11</v>
      </c>
      <c r="F16" s="264" t="s">
        <v>20</v>
      </c>
      <c r="G16" s="265"/>
      <c r="H16" s="266"/>
      <c r="I16" s="102" t="s">
        <v>10</v>
      </c>
      <c r="J16" s="34" t="s">
        <v>12</v>
      </c>
    </row>
    <row r="17" spans="1:10" ht="24" customHeight="1" x14ac:dyDescent="0.35">
      <c r="A17" s="269" t="s">
        <v>21</v>
      </c>
      <c r="B17" s="270"/>
      <c r="C17" s="270"/>
      <c r="D17" s="270"/>
      <c r="E17" s="270"/>
      <c r="F17" s="270"/>
      <c r="G17" s="270"/>
      <c r="H17" s="270"/>
      <c r="I17" s="270"/>
      <c r="J17" s="271"/>
    </row>
    <row r="18" spans="1:10" ht="33" customHeight="1" x14ac:dyDescent="0.35">
      <c r="A18" s="252" t="s">
        <v>22</v>
      </c>
      <c r="B18" s="201" t="s">
        <v>175</v>
      </c>
      <c r="C18" s="204"/>
      <c r="D18" s="129">
        <f>SUM(I18:I20,+D49+D55+I76)</f>
        <v>0</v>
      </c>
      <c r="E18" s="255" t="e">
        <f>D18/C18</f>
        <v>#DIV/0!</v>
      </c>
      <c r="F18" s="131" t="s">
        <v>176</v>
      </c>
      <c r="G18" s="131"/>
      <c r="H18" s="131"/>
      <c r="I18" s="24"/>
      <c r="J18" s="124"/>
    </row>
    <row r="19" spans="1:10" ht="50.25" customHeight="1" x14ac:dyDescent="0.35">
      <c r="A19" s="253"/>
      <c r="B19" s="202"/>
      <c r="C19" s="205"/>
      <c r="D19" s="129"/>
      <c r="E19" s="268"/>
      <c r="F19" s="131" t="s">
        <v>177</v>
      </c>
      <c r="G19" s="131"/>
      <c r="H19" s="131"/>
      <c r="I19" s="24"/>
      <c r="J19" s="124"/>
    </row>
    <row r="20" spans="1:10" ht="33" customHeight="1" x14ac:dyDescent="0.35">
      <c r="A20" s="267"/>
      <c r="B20" s="203"/>
      <c r="C20" s="206"/>
      <c r="D20" s="129"/>
      <c r="E20" s="256"/>
      <c r="F20" s="131" t="s">
        <v>178</v>
      </c>
      <c r="G20" s="131"/>
      <c r="H20" s="131"/>
      <c r="I20" s="24"/>
      <c r="J20" s="124"/>
    </row>
    <row r="21" spans="1:10" ht="33" customHeight="1" x14ac:dyDescent="0.35">
      <c r="A21" s="267"/>
      <c r="B21" s="70" t="s">
        <v>29</v>
      </c>
      <c r="C21" s="71"/>
      <c r="D21" s="23">
        <f>+D52+D56+I21+I78</f>
        <v>0</v>
      </c>
      <c r="E21" s="68" t="e">
        <f>D21/C21</f>
        <v>#DIV/0!</v>
      </c>
      <c r="F21" s="131" t="s">
        <v>179</v>
      </c>
      <c r="G21" s="131"/>
      <c r="H21" s="131"/>
      <c r="I21" s="24"/>
      <c r="J21" s="67"/>
    </row>
    <row r="22" spans="1:10" ht="32.25" customHeight="1" x14ac:dyDescent="0.35">
      <c r="A22" s="267"/>
      <c r="B22" s="201" t="s">
        <v>33</v>
      </c>
      <c r="C22" s="204"/>
      <c r="D22" s="259" t="e">
        <f>I23/D18*100</f>
        <v>#DIV/0!</v>
      </c>
      <c r="E22" s="255" t="e">
        <f>D22/C22</f>
        <v>#DIV/0!</v>
      </c>
      <c r="F22" s="131" t="s">
        <v>34</v>
      </c>
      <c r="G22" s="131"/>
      <c r="H22" s="131"/>
      <c r="I22" s="26"/>
      <c r="J22" s="124"/>
    </row>
    <row r="23" spans="1:10" ht="33" customHeight="1" x14ac:dyDescent="0.35">
      <c r="A23" s="267"/>
      <c r="B23" s="202"/>
      <c r="C23" s="205"/>
      <c r="D23" s="259"/>
      <c r="E23" s="268"/>
      <c r="F23" s="131" t="s">
        <v>180</v>
      </c>
      <c r="G23" s="131"/>
      <c r="H23" s="131"/>
      <c r="I23" s="26"/>
      <c r="J23" s="124"/>
    </row>
    <row r="24" spans="1:10" ht="33" customHeight="1" x14ac:dyDescent="0.35">
      <c r="A24" s="267"/>
      <c r="B24" s="203"/>
      <c r="C24" s="206"/>
      <c r="D24" s="259"/>
      <c r="E24" s="256"/>
      <c r="F24" s="233" t="s">
        <v>181</v>
      </c>
      <c r="G24" s="233"/>
      <c r="H24" s="233"/>
      <c r="I24" s="24"/>
      <c r="J24" s="124"/>
    </row>
    <row r="25" spans="1:10" ht="33" customHeight="1" x14ac:dyDescent="0.35">
      <c r="A25" s="252" t="s">
        <v>182</v>
      </c>
      <c r="B25" s="201" t="s">
        <v>183</v>
      </c>
      <c r="C25" s="204"/>
      <c r="D25" s="259" t="e">
        <f>(I29+I30)/I25*100</f>
        <v>#DIV/0!</v>
      </c>
      <c r="E25" s="255" t="e">
        <f>D25/C25</f>
        <v>#DIV/0!</v>
      </c>
      <c r="F25" s="195" t="s">
        <v>184</v>
      </c>
      <c r="G25" s="196"/>
      <c r="H25" s="197"/>
      <c r="I25" s="24"/>
      <c r="J25" s="149"/>
    </row>
    <row r="26" spans="1:10" ht="33" customHeight="1" x14ac:dyDescent="0.35">
      <c r="A26" s="267"/>
      <c r="B26" s="202"/>
      <c r="C26" s="205"/>
      <c r="D26" s="259"/>
      <c r="E26" s="268"/>
      <c r="F26" s="195" t="s">
        <v>185</v>
      </c>
      <c r="G26" s="196"/>
      <c r="H26" s="197"/>
      <c r="I26" s="26"/>
      <c r="J26" s="150"/>
    </row>
    <row r="27" spans="1:10" ht="24.75" customHeight="1" x14ac:dyDescent="0.35">
      <c r="A27" s="267"/>
      <c r="B27" s="202"/>
      <c r="C27" s="205"/>
      <c r="D27" s="259"/>
      <c r="E27" s="268"/>
      <c r="F27" s="195" t="s">
        <v>186</v>
      </c>
      <c r="G27" s="196"/>
      <c r="H27" s="197"/>
      <c r="I27" s="26"/>
      <c r="J27" s="150"/>
    </row>
    <row r="28" spans="1:10" ht="33" customHeight="1" x14ac:dyDescent="0.35">
      <c r="A28" s="267"/>
      <c r="B28" s="202"/>
      <c r="C28" s="205"/>
      <c r="D28" s="259"/>
      <c r="E28" s="268"/>
      <c r="F28" s="195" t="s">
        <v>187</v>
      </c>
      <c r="G28" s="196"/>
      <c r="H28" s="197"/>
      <c r="I28" s="26"/>
      <c r="J28" s="150"/>
    </row>
    <row r="29" spans="1:10" ht="33" customHeight="1" x14ac:dyDescent="0.35">
      <c r="A29" s="267"/>
      <c r="B29" s="202"/>
      <c r="C29" s="205"/>
      <c r="D29" s="259"/>
      <c r="E29" s="268"/>
      <c r="F29" s="195" t="s">
        <v>188</v>
      </c>
      <c r="G29" s="196"/>
      <c r="H29" s="197"/>
      <c r="I29" s="26"/>
      <c r="J29" s="150"/>
    </row>
    <row r="30" spans="1:10" ht="33" customHeight="1" x14ac:dyDescent="0.35">
      <c r="A30" s="267"/>
      <c r="B30" s="202"/>
      <c r="C30" s="205"/>
      <c r="D30" s="259"/>
      <c r="E30" s="268"/>
      <c r="F30" s="195" t="s">
        <v>189</v>
      </c>
      <c r="G30" s="196"/>
      <c r="H30" s="197"/>
      <c r="I30" s="26"/>
      <c r="J30" s="150"/>
    </row>
    <row r="31" spans="1:10" ht="33" customHeight="1" x14ac:dyDescent="0.35">
      <c r="A31" s="267"/>
      <c r="B31" s="202"/>
      <c r="C31" s="205"/>
      <c r="D31" s="259"/>
      <c r="E31" s="268"/>
      <c r="F31" s="195" t="s">
        <v>190</v>
      </c>
      <c r="G31" s="196"/>
      <c r="H31" s="197"/>
      <c r="I31" s="26"/>
      <c r="J31" s="150"/>
    </row>
    <row r="32" spans="1:10" ht="28.5" customHeight="1" x14ac:dyDescent="0.35">
      <c r="A32" s="267"/>
      <c r="B32" s="203"/>
      <c r="C32" s="206"/>
      <c r="D32" s="259"/>
      <c r="E32" s="256"/>
      <c r="F32" s="195" t="s">
        <v>191</v>
      </c>
      <c r="G32" s="196"/>
      <c r="H32" s="197"/>
      <c r="I32" s="26"/>
      <c r="J32" s="151"/>
    </row>
    <row r="33" spans="1:10" ht="29.25" customHeight="1" x14ac:dyDescent="0.35">
      <c r="A33" s="267"/>
      <c r="B33" s="201" t="s">
        <v>192</v>
      </c>
      <c r="C33" s="204"/>
      <c r="D33" s="129">
        <f>SUM(I33:I36)</f>
        <v>0</v>
      </c>
      <c r="E33" s="255" t="e">
        <f>D33/C33</f>
        <v>#DIV/0!</v>
      </c>
      <c r="F33" s="195" t="s">
        <v>193</v>
      </c>
      <c r="G33" s="196"/>
      <c r="H33" s="197"/>
      <c r="I33" s="26"/>
      <c r="J33" s="149"/>
    </row>
    <row r="34" spans="1:10" ht="31.5" customHeight="1" x14ac:dyDescent="0.35">
      <c r="A34" s="267"/>
      <c r="B34" s="202"/>
      <c r="C34" s="205"/>
      <c r="D34" s="129"/>
      <c r="E34" s="268"/>
      <c r="F34" s="195" t="s">
        <v>194</v>
      </c>
      <c r="G34" s="196"/>
      <c r="H34" s="197"/>
      <c r="I34" s="26"/>
      <c r="J34" s="150"/>
    </row>
    <row r="35" spans="1:10" ht="25.5" customHeight="1" x14ac:dyDescent="0.35">
      <c r="A35" s="267"/>
      <c r="B35" s="202"/>
      <c r="C35" s="205"/>
      <c r="D35" s="129"/>
      <c r="E35" s="268"/>
      <c r="F35" s="195" t="s">
        <v>195</v>
      </c>
      <c r="G35" s="196"/>
      <c r="H35" s="197"/>
      <c r="I35" s="26"/>
      <c r="J35" s="150"/>
    </row>
    <row r="36" spans="1:10" ht="26.25" customHeight="1" x14ac:dyDescent="0.35">
      <c r="A36" s="267"/>
      <c r="B36" s="203"/>
      <c r="C36" s="206"/>
      <c r="D36" s="129"/>
      <c r="E36" s="256"/>
      <c r="F36" s="195" t="s">
        <v>196</v>
      </c>
      <c r="G36" s="196"/>
      <c r="H36" s="197"/>
      <c r="I36" s="24"/>
      <c r="J36" s="151"/>
    </row>
    <row r="37" spans="1:10" ht="49.5" customHeight="1" x14ac:dyDescent="0.35">
      <c r="A37" s="267"/>
      <c r="B37" s="201" t="s">
        <v>197</v>
      </c>
      <c r="C37" s="204"/>
      <c r="D37" s="129">
        <f>SUM(I37:I39)</f>
        <v>0</v>
      </c>
      <c r="E37" s="255" t="e">
        <f>D37/C37</f>
        <v>#DIV/0!</v>
      </c>
      <c r="F37" s="195" t="s">
        <v>198</v>
      </c>
      <c r="G37" s="196"/>
      <c r="H37" s="197"/>
      <c r="I37" s="24"/>
      <c r="J37" s="149"/>
    </row>
    <row r="38" spans="1:10" ht="33" customHeight="1" x14ac:dyDescent="0.35">
      <c r="A38" s="267"/>
      <c r="B38" s="202"/>
      <c r="C38" s="205"/>
      <c r="D38" s="129"/>
      <c r="E38" s="268"/>
      <c r="F38" s="195" t="s">
        <v>199</v>
      </c>
      <c r="G38" s="196"/>
      <c r="H38" s="197"/>
      <c r="I38" s="24"/>
      <c r="J38" s="150"/>
    </row>
    <row r="39" spans="1:10" ht="47.25" customHeight="1" x14ac:dyDescent="0.35">
      <c r="A39" s="267"/>
      <c r="B39" s="203"/>
      <c r="C39" s="206"/>
      <c r="D39" s="129"/>
      <c r="E39" s="256"/>
      <c r="F39" s="195" t="s">
        <v>200</v>
      </c>
      <c r="G39" s="196"/>
      <c r="H39" s="197"/>
      <c r="I39" s="24"/>
      <c r="J39" s="151"/>
    </row>
    <row r="40" spans="1:10" ht="49.5" customHeight="1" x14ac:dyDescent="0.35">
      <c r="A40" s="267"/>
      <c r="B40" s="201" t="s">
        <v>201</v>
      </c>
      <c r="C40" s="204"/>
      <c r="D40" s="259" t="e">
        <f>I41/I25*100</f>
        <v>#DIV/0!</v>
      </c>
      <c r="E40" s="255" t="e">
        <f>D40/C40</f>
        <v>#DIV/0!</v>
      </c>
      <c r="F40" s="195" t="s">
        <v>202</v>
      </c>
      <c r="G40" s="196"/>
      <c r="H40" s="197"/>
      <c r="I40" s="24"/>
      <c r="J40" s="149"/>
    </row>
    <row r="41" spans="1:10" ht="47.25" customHeight="1" x14ac:dyDescent="0.35">
      <c r="A41" s="267"/>
      <c r="B41" s="203"/>
      <c r="C41" s="206"/>
      <c r="D41" s="259"/>
      <c r="E41" s="256"/>
      <c r="F41" s="195" t="s">
        <v>203</v>
      </c>
      <c r="G41" s="196"/>
      <c r="H41" s="197"/>
      <c r="I41" s="24"/>
      <c r="J41" s="151"/>
    </row>
    <row r="42" spans="1:10" ht="29.25" customHeight="1" x14ac:dyDescent="0.35">
      <c r="A42" s="267"/>
      <c r="B42" s="201" t="s">
        <v>204</v>
      </c>
      <c r="C42" s="204"/>
      <c r="D42" s="259" t="e">
        <f>I44/I25*100</f>
        <v>#DIV/0!</v>
      </c>
      <c r="E42" s="255" t="e">
        <f>C42/D42</f>
        <v>#DIV/0!</v>
      </c>
      <c r="F42" s="195" t="s">
        <v>205</v>
      </c>
      <c r="G42" s="196"/>
      <c r="H42" s="197"/>
      <c r="I42" s="24"/>
      <c r="J42" s="124"/>
    </row>
    <row r="43" spans="1:10" ht="25.5" customHeight="1" x14ac:dyDescent="0.35">
      <c r="A43" s="267"/>
      <c r="B43" s="202"/>
      <c r="C43" s="205"/>
      <c r="D43" s="259"/>
      <c r="E43" s="268"/>
      <c r="F43" s="195" t="s">
        <v>206</v>
      </c>
      <c r="G43" s="196"/>
      <c r="H43" s="197"/>
      <c r="I43" s="24"/>
      <c r="J43" s="124"/>
    </row>
    <row r="44" spans="1:10" ht="49.5" customHeight="1" x14ac:dyDescent="0.35">
      <c r="A44" s="267"/>
      <c r="B44" s="202"/>
      <c r="C44" s="205"/>
      <c r="D44" s="259"/>
      <c r="E44" s="268"/>
      <c r="F44" s="195" t="s">
        <v>207</v>
      </c>
      <c r="G44" s="196"/>
      <c r="H44" s="197"/>
      <c r="I44" s="24"/>
      <c r="J44" s="124"/>
    </row>
    <row r="45" spans="1:10" ht="49.5" customHeight="1" x14ac:dyDescent="0.35">
      <c r="A45" s="267"/>
      <c r="B45" s="202"/>
      <c r="C45" s="205"/>
      <c r="D45" s="259"/>
      <c r="E45" s="268"/>
      <c r="F45" s="195" t="s">
        <v>208</v>
      </c>
      <c r="G45" s="196"/>
      <c r="H45" s="197"/>
      <c r="I45" s="24"/>
      <c r="J45" s="124"/>
    </row>
    <row r="46" spans="1:10" ht="66" customHeight="1" x14ac:dyDescent="0.35">
      <c r="A46" s="267"/>
      <c r="B46" s="203"/>
      <c r="C46" s="206"/>
      <c r="D46" s="259"/>
      <c r="E46" s="256"/>
      <c r="F46" s="195" t="s">
        <v>209</v>
      </c>
      <c r="G46" s="196"/>
      <c r="H46" s="197"/>
      <c r="I46" s="24"/>
      <c r="J46" s="124"/>
    </row>
    <row r="47" spans="1:10" ht="80.25" customHeight="1" x14ac:dyDescent="0.35">
      <c r="A47" s="267"/>
      <c r="B47" s="201" t="s">
        <v>210</v>
      </c>
      <c r="C47" s="204"/>
      <c r="D47" s="236"/>
      <c r="E47" s="255" t="e">
        <f>D47/C47</f>
        <v>#DIV/0!</v>
      </c>
      <c r="F47" s="195" t="s">
        <v>211</v>
      </c>
      <c r="G47" s="196"/>
      <c r="H47" s="197"/>
      <c r="I47" s="24"/>
      <c r="J47" s="149"/>
    </row>
    <row r="48" spans="1:10" ht="66" customHeight="1" x14ac:dyDescent="0.35">
      <c r="A48" s="267"/>
      <c r="B48" s="203"/>
      <c r="C48" s="206"/>
      <c r="D48" s="236"/>
      <c r="E48" s="256"/>
      <c r="F48" s="195" t="s">
        <v>212</v>
      </c>
      <c r="G48" s="196"/>
      <c r="H48" s="197"/>
      <c r="I48" s="24"/>
      <c r="J48" s="151"/>
    </row>
    <row r="49" spans="1:10" ht="51.75" customHeight="1" x14ac:dyDescent="0.35">
      <c r="A49" s="252" t="s">
        <v>213</v>
      </c>
      <c r="B49" s="70" t="s">
        <v>214</v>
      </c>
      <c r="C49" s="71"/>
      <c r="D49" s="24"/>
      <c r="E49" s="68" t="e">
        <f>D49/C49</f>
        <v>#DIV/0!</v>
      </c>
      <c r="F49" s="275" t="s">
        <v>61</v>
      </c>
      <c r="G49" s="276"/>
      <c r="H49" s="277"/>
      <c r="I49" s="272"/>
      <c r="J49" s="149"/>
    </row>
    <row r="50" spans="1:10" ht="50.25" customHeight="1" x14ac:dyDescent="0.35">
      <c r="A50" s="253"/>
      <c r="B50" s="61" t="s">
        <v>62</v>
      </c>
      <c r="C50" s="37"/>
      <c r="D50" s="24"/>
      <c r="E50" s="45" t="e">
        <f>D50/C50</f>
        <v>#DIV/0!</v>
      </c>
      <c r="F50" s="278"/>
      <c r="G50" s="279"/>
      <c r="H50" s="280"/>
      <c r="I50" s="273"/>
      <c r="J50" s="150"/>
    </row>
    <row r="51" spans="1:10" ht="53.25" customHeight="1" x14ac:dyDescent="0.35">
      <c r="A51" s="253"/>
      <c r="B51" s="77" t="s">
        <v>63</v>
      </c>
      <c r="C51" s="37"/>
      <c r="D51" s="24"/>
      <c r="E51" s="45" t="e">
        <f>D51/C51</f>
        <v>#DIV/0!</v>
      </c>
      <c r="F51" s="281"/>
      <c r="G51" s="282"/>
      <c r="H51" s="283"/>
      <c r="I51" s="274"/>
      <c r="J51" s="151"/>
    </row>
    <row r="52" spans="1:10" ht="34.5" customHeight="1" x14ac:dyDescent="0.35">
      <c r="A52" s="253"/>
      <c r="B52" s="201" t="s">
        <v>64</v>
      </c>
      <c r="C52" s="204"/>
      <c r="D52" s="284"/>
      <c r="E52" s="255" t="e">
        <f>D52/C52</f>
        <v>#DIV/0!</v>
      </c>
      <c r="F52" s="176" t="s">
        <v>65</v>
      </c>
      <c r="G52" s="177"/>
      <c r="H52" s="178"/>
      <c r="I52" s="17"/>
      <c r="J52" s="149"/>
    </row>
    <row r="53" spans="1:10" ht="34.5" customHeight="1" x14ac:dyDescent="0.35">
      <c r="A53" s="253"/>
      <c r="B53" s="202"/>
      <c r="C53" s="205"/>
      <c r="D53" s="285"/>
      <c r="E53" s="268"/>
      <c r="F53" s="176" t="s">
        <v>215</v>
      </c>
      <c r="G53" s="177"/>
      <c r="H53" s="178"/>
      <c r="I53" s="17"/>
      <c r="J53" s="150"/>
    </row>
    <row r="54" spans="1:10" ht="34.5" customHeight="1" x14ac:dyDescent="0.35">
      <c r="A54" s="253"/>
      <c r="B54" s="203"/>
      <c r="C54" s="206"/>
      <c r="D54" s="286"/>
      <c r="E54" s="256"/>
      <c r="F54" s="176" t="s">
        <v>216</v>
      </c>
      <c r="G54" s="177"/>
      <c r="H54" s="178"/>
      <c r="I54" s="17"/>
      <c r="J54" s="151"/>
    </row>
    <row r="55" spans="1:10" ht="38.25" customHeight="1" x14ac:dyDescent="0.35">
      <c r="A55" s="253"/>
      <c r="B55" s="22" t="s">
        <v>217</v>
      </c>
      <c r="C55" s="37"/>
      <c r="D55" s="24"/>
      <c r="E55" s="45" t="e">
        <f>D55/C55</f>
        <v>#DIV/0!</v>
      </c>
      <c r="F55" s="131" t="s">
        <v>218</v>
      </c>
      <c r="G55" s="131"/>
      <c r="H55" s="131"/>
      <c r="I55" s="17"/>
      <c r="J55" s="42"/>
    </row>
    <row r="56" spans="1:10" ht="43.5" x14ac:dyDescent="0.35">
      <c r="A56" s="254"/>
      <c r="B56" s="72" t="s">
        <v>219</v>
      </c>
      <c r="C56" s="71"/>
      <c r="D56" s="24"/>
      <c r="E56" s="45" t="e">
        <f>D56/C56</f>
        <v>#DIV/0!</v>
      </c>
      <c r="F56" s="176" t="s">
        <v>220</v>
      </c>
      <c r="G56" s="177"/>
      <c r="H56" s="178"/>
      <c r="I56" s="17"/>
      <c r="J56" s="67"/>
    </row>
    <row r="57" spans="1:10" ht="33" customHeight="1" x14ac:dyDescent="0.35">
      <c r="A57" s="252" t="s">
        <v>221</v>
      </c>
      <c r="B57" s="201" t="s">
        <v>222</v>
      </c>
      <c r="C57" s="204"/>
      <c r="D57" s="259" t="e">
        <f>I59/I57</f>
        <v>#DIV/0!</v>
      </c>
      <c r="E57" s="255" t="e">
        <f>D57/C57</f>
        <v>#DIV/0!</v>
      </c>
      <c r="F57" s="131" t="s">
        <v>223</v>
      </c>
      <c r="G57" s="131"/>
      <c r="H57" s="131"/>
      <c r="I57" s="17"/>
      <c r="J57" s="149"/>
    </row>
    <row r="58" spans="1:10" ht="33" customHeight="1" x14ac:dyDescent="0.35">
      <c r="A58" s="253"/>
      <c r="B58" s="202"/>
      <c r="C58" s="205"/>
      <c r="D58" s="259"/>
      <c r="E58" s="268"/>
      <c r="F58" s="131" t="s">
        <v>224</v>
      </c>
      <c r="G58" s="131"/>
      <c r="H58" s="131"/>
      <c r="I58" s="17"/>
      <c r="J58" s="150"/>
    </row>
    <row r="59" spans="1:10" ht="33" customHeight="1" x14ac:dyDescent="0.35">
      <c r="A59" s="253"/>
      <c r="B59" s="202"/>
      <c r="C59" s="205"/>
      <c r="D59" s="259"/>
      <c r="E59" s="268"/>
      <c r="F59" s="131" t="s">
        <v>225</v>
      </c>
      <c r="G59" s="131"/>
      <c r="H59" s="131"/>
      <c r="I59" s="17"/>
      <c r="J59" s="150"/>
    </row>
    <row r="60" spans="1:10" ht="48.75" customHeight="1" x14ac:dyDescent="0.35">
      <c r="A60" s="253"/>
      <c r="B60" s="202"/>
      <c r="C60" s="205"/>
      <c r="D60" s="259"/>
      <c r="E60" s="268"/>
      <c r="F60" s="131" t="s">
        <v>226</v>
      </c>
      <c r="G60" s="131"/>
      <c r="H60" s="131"/>
      <c r="I60" s="17"/>
      <c r="J60" s="150"/>
    </row>
    <row r="61" spans="1:10" ht="48.75" customHeight="1" x14ac:dyDescent="0.35">
      <c r="A61" s="253"/>
      <c r="B61" s="202"/>
      <c r="C61" s="205"/>
      <c r="D61" s="259"/>
      <c r="E61" s="268"/>
      <c r="F61" s="131" t="s">
        <v>227</v>
      </c>
      <c r="G61" s="131"/>
      <c r="H61" s="131"/>
      <c r="I61" s="17"/>
      <c r="J61" s="150"/>
    </row>
    <row r="62" spans="1:10" ht="79.5" customHeight="1" x14ac:dyDescent="0.35">
      <c r="A62" s="253"/>
      <c r="B62" s="203"/>
      <c r="C62" s="206"/>
      <c r="D62" s="259"/>
      <c r="E62" s="256"/>
      <c r="F62" s="131" t="s">
        <v>228</v>
      </c>
      <c r="G62" s="131"/>
      <c r="H62" s="131"/>
      <c r="I62" s="17"/>
      <c r="J62" s="150"/>
    </row>
    <row r="63" spans="1:10" ht="82.5" customHeight="1" x14ac:dyDescent="0.35">
      <c r="A63" s="253"/>
      <c r="B63" s="201" t="s">
        <v>229</v>
      </c>
      <c r="C63" s="204"/>
      <c r="D63" s="236"/>
      <c r="E63" s="255" t="e">
        <f>D63/C63</f>
        <v>#DIV/0!</v>
      </c>
      <c r="F63" s="131" t="s">
        <v>230</v>
      </c>
      <c r="G63" s="131"/>
      <c r="H63" s="131"/>
      <c r="I63" s="17"/>
      <c r="J63" s="149"/>
    </row>
    <row r="64" spans="1:10" ht="87" customHeight="1" x14ac:dyDescent="0.35">
      <c r="A64" s="253"/>
      <c r="B64" s="203"/>
      <c r="C64" s="206"/>
      <c r="D64" s="236"/>
      <c r="E64" s="256"/>
      <c r="F64" s="131" t="s">
        <v>231</v>
      </c>
      <c r="G64" s="131"/>
      <c r="H64" s="131"/>
      <c r="I64" s="17"/>
      <c r="J64" s="151"/>
    </row>
    <row r="65" spans="1:10" ht="69" customHeight="1" x14ac:dyDescent="0.35">
      <c r="A65" s="253"/>
      <c r="B65" s="257" t="s">
        <v>232</v>
      </c>
      <c r="C65" s="204"/>
      <c r="D65" s="259" t="e">
        <f>I66/I65*100</f>
        <v>#DIV/0!</v>
      </c>
      <c r="E65" s="255" t="e">
        <f>D65/C65</f>
        <v>#DIV/0!</v>
      </c>
      <c r="F65" s="131" t="s">
        <v>233</v>
      </c>
      <c r="G65" s="131"/>
      <c r="H65" s="131"/>
      <c r="I65" s="17"/>
      <c r="J65" s="149"/>
    </row>
    <row r="66" spans="1:10" ht="69" customHeight="1" x14ac:dyDescent="0.35">
      <c r="A66" s="253"/>
      <c r="B66" s="258"/>
      <c r="C66" s="206"/>
      <c r="D66" s="259"/>
      <c r="E66" s="256"/>
      <c r="F66" s="131" t="s">
        <v>234</v>
      </c>
      <c r="G66" s="131"/>
      <c r="H66" s="131"/>
      <c r="I66" s="17"/>
      <c r="J66" s="151"/>
    </row>
    <row r="67" spans="1:10" ht="143.25" customHeight="1" x14ac:dyDescent="0.35">
      <c r="A67" s="253"/>
      <c r="B67" s="21" t="s">
        <v>235</v>
      </c>
      <c r="C67" s="37"/>
      <c r="D67" s="43" t="e">
        <f>+I66/I67*100</f>
        <v>#DIV/0!</v>
      </c>
      <c r="E67" s="45" t="e">
        <f>D67/C67</f>
        <v>#DIV/0!</v>
      </c>
      <c r="F67" s="131" t="s">
        <v>236</v>
      </c>
      <c r="G67" s="131"/>
      <c r="H67" s="131"/>
      <c r="I67" s="17"/>
      <c r="J67" s="44"/>
    </row>
    <row r="68" spans="1:10" ht="54" customHeight="1" x14ac:dyDescent="0.35">
      <c r="A68" s="253"/>
      <c r="B68" s="257" t="s">
        <v>237</v>
      </c>
      <c r="C68" s="204"/>
      <c r="D68" s="259" t="e">
        <f>+I69/I68*100-100</f>
        <v>#DIV/0!</v>
      </c>
      <c r="E68" s="255" t="e">
        <f>D68/C68</f>
        <v>#DIV/0!</v>
      </c>
      <c r="F68" s="131" t="s">
        <v>238</v>
      </c>
      <c r="G68" s="131"/>
      <c r="H68" s="131"/>
      <c r="I68" s="17"/>
      <c r="J68" s="149"/>
    </row>
    <row r="69" spans="1:10" ht="55.5" customHeight="1" x14ac:dyDescent="0.35">
      <c r="A69" s="253"/>
      <c r="B69" s="258"/>
      <c r="C69" s="206"/>
      <c r="D69" s="259"/>
      <c r="E69" s="256"/>
      <c r="F69" s="131" t="s">
        <v>239</v>
      </c>
      <c r="G69" s="131"/>
      <c r="H69" s="131"/>
      <c r="I69" s="17"/>
      <c r="J69" s="151"/>
    </row>
    <row r="70" spans="1:10" ht="121.5" customHeight="1" x14ac:dyDescent="0.35">
      <c r="A70" s="253"/>
      <c r="B70" s="22" t="s">
        <v>240</v>
      </c>
      <c r="C70" s="37"/>
      <c r="D70" s="24"/>
      <c r="E70" s="45" t="e">
        <f>D70/C70</f>
        <v>#DIV/0!</v>
      </c>
      <c r="F70" s="131" t="s">
        <v>241</v>
      </c>
      <c r="G70" s="131"/>
      <c r="H70" s="131"/>
      <c r="I70" s="17"/>
      <c r="J70" s="42"/>
    </row>
    <row r="71" spans="1:10" ht="21" customHeight="1" x14ac:dyDescent="0.35">
      <c r="A71" s="292" t="s">
        <v>66</v>
      </c>
      <c r="B71" s="293"/>
      <c r="C71" s="293"/>
      <c r="D71" s="293"/>
      <c r="E71" s="293"/>
      <c r="F71" s="293"/>
      <c r="G71" s="293"/>
      <c r="H71" s="293"/>
      <c r="I71" s="293"/>
      <c r="J71" s="294"/>
    </row>
    <row r="72" spans="1:10" ht="23.25" customHeight="1" x14ac:dyDescent="0.35">
      <c r="A72" s="252" t="s">
        <v>67</v>
      </c>
      <c r="B72" s="201" t="s">
        <v>68</v>
      </c>
      <c r="C72" s="204"/>
      <c r="D72" s="225">
        <f>SUM(I72:I73)</f>
        <v>0</v>
      </c>
      <c r="E72" s="255" t="e">
        <f>D72/C72</f>
        <v>#DIV/0!</v>
      </c>
      <c r="F72" s="131" t="s">
        <v>69</v>
      </c>
      <c r="G72" s="131"/>
      <c r="H72" s="131"/>
      <c r="I72" s="17"/>
      <c r="J72" s="149"/>
    </row>
    <row r="73" spans="1:10" ht="32.25" customHeight="1" x14ac:dyDescent="0.35">
      <c r="A73" s="253"/>
      <c r="B73" s="202"/>
      <c r="C73" s="205"/>
      <c r="D73" s="226"/>
      <c r="E73" s="268"/>
      <c r="F73" s="131" t="s">
        <v>70</v>
      </c>
      <c r="G73" s="131"/>
      <c r="H73" s="131"/>
      <c r="I73" s="17"/>
      <c r="J73" s="150"/>
    </row>
    <row r="74" spans="1:10" ht="49.5" customHeight="1" x14ac:dyDescent="0.35">
      <c r="A74" s="253"/>
      <c r="B74" s="202"/>
      <c r="C74" s="205"/>
      <c r="D74" s="226"/>
      <c r="E74" s="268"/>
      <c r="F74" s="131" t="s">
        <v>71</v>
      </c>
      <c r="G74" s="131"/>
      <c r="H74" s="131"/>
      <c r="I74" s="17"/>
      <c r="J74" s="150"/>
    </row>
    <row r="75" spans="1:10" ht="22.5" customHeight="1" x14ac:dyDescent="0.35">
      <c r="A75" s="253"/>
      <c r="B75" s="202"/>
      <c r="C75" s="205"/>
      <c r="D75" s="226"/>
      <c r="E75" s="268"/>
      <c r="F75" s="131" t="s">
        <v>242</v>
      </c>
      <c r="G75" s="131"/>
      <c r="H75" s="131"/>
      <c r="I75" s="17"/>
      <c r="J75" s="150"/>
    </row>
    <row r="76" spans="1:10" ht="33.75" customHeight="1" x14ac:dyDescent="0.35">
      <c r="A76" s="253"/>
      <c r="B76" s="202"/>
      <c r="C76" s="205"/>
      <c r="D76" s="226"/>
      <c r="E76" s="268"/>
      <c r="F76" s="131" t="s">
        <v>243</v>
      </c>
      <c r="G76" s="131"/>
      <c r="H76" s="131"/>
      <c r="I76" s="17"/>
      <c r="J76" s="150"/>
    </row>
    <row r="77" spans="1:10" ht="24.75" customHeight="1" x14ac:dyDescent="0.35">
      <c r="A77" s="253"/>
      <c r="B77" s="202"/>
      <c r="C77" s="205"/>
      <c r="D77" s="226"/>
      <c r="E77" s="268"/>
      <c r="F77" s="176" t="s">
        <v>244</v>
      </c>
      <c r="G77" s="177"/>
      <c r="H77" s="178"/>
      <c r="I77" s="17"/>
      <c r="J77" s="150"/>
    </row>
    <row r="78" spans="1:10" ht="40.5" customHeight="1" x14ac:dyDescent="0.35">
      <c r="A78" s="253"/>
      <c r="B78" s="202"/>
      <c r="C78" s="205"/>
      <c r="D78" s="226"/>
      <c r="E78" s="268"/>
      <c r="F78" s="176" t="s">
        <v>245</v>
      </c>
      <c r="G78" s="177"/>
      <c r="H78" s="178"/>
      <c r="I78" s="17"/>
      <c r="J78" s="150"/>
    </row>
    <row r="79" spans="1:10" ht="39" customHeight="1" x14ac:dyDescent="0.35">
      <c r="A79" s="253"/>
      <c r="B79" s="202"/>
      <c r="C79" s="205"/>
      <c r="D79" s="226"/>
      <c r="E79" s="268"/>
      <c r="F79" s="176" t="s">
        <v>246</v>
      </c>
      <c r="G79" s="177"/>
      <c r="H79" s="178"/>
      <c r="I79" s="17"/>
      <c r="J79" s="151"/>
    </row>
    <row r="80" spans="1:10" ht="39" customHeight="1" x14ac:dyDescent="0.35">
      <c r="A80" s="253"/>
      <c r="B80" s="203"/>
      <c r="C80" s="206"/>
      <c r="D80" s="227"/>
      <c r="E80" s="256"/>
      <c r="F80" s="176" t="s">
        <v>247</v>
      </c>
      <c r="G80" s="177"/>
      <c r="H80" s="178"/>
      <c r="I80" s="17"/>
      <c r="J80" s="69"/>
    </row>
    <row r="81" spans="1:10" ht="43.5" x14ac:dyDescent="0.35">
      <c r="A81" s="253"/>
      <c r="B81" s="21" t="s">
        <v>72</v>
      </c>
      <c r="C81" s="37"/>
      <c r="D81" s="24"/>
      <c r="E81" s="45" t="e">
        <f>D81/C81</f>
        <v>#DIV/0!</v>
      </c>
      <c r="F81" s="131" t="s">
        <v>73</v>
      </c>
      <c r="G81" s="131"/>
      <c r="H81" s="131"/>
      <c r="I81" s="17"/>
      <c r="J81" s="42"/>
    </row>
    <row r="82" spans="1:10" ht="43.5" x14ac:dyDescent="0.35">
      <c r="A82" s="253"/>
      <c r="B82" s="21" t="s">
        <v>74</v>
      </c>
      <c r="C82" s="37"/>
      <c r="D82" s="24"/>
      <c r="E82" s="45" t="e">
        <f>D82/C82</f>
        <v>#DIV/0!</v>
      </c>
      <c r="F82" s="289"/>
      <c r="G82" s="290"/>
      <c r="H82" s="290"/>
      <c r="I82" s="291"/>
      <c r="J82" s="42"/>
    </row>
    <row r="83" spans="1:10" ht="33" customHeight="1" x14ac:dyDescent="0.35">
      <c r="A83" s="253"/>
      <c r="B83" s="132" t="s">
        <v>248</v>
      </c>
      <c r="C83" s="133"/>
      <c r="D83" s="129">
        <f>SUM(I83:I84)</f>
        <v>0</v>
      </c>
      <c r="E83" s="255" t="e">
        <f>D83/C83</f>
        <v>#DIV/0!</v>
      </c>
      <c r="F83" s="131" t="s">
        <v>249</v>
      </c>
      <c r="G83" s="131"/>
      <c r="H83" s="131"/>
      <c r="I83" s="17"/>
      <c r="J83" s="149"/>
    </row>
    <row r="84" spans="1:10" ht="33" customHeight="1" x14ac:dyDescent="0.35">
      <c r="A84" s="254"/>
      <c r="B84" s="132"/>
      <c r="C84" s="133"/>
      <c r="D84" s="129"/>
      <c r="E84" s="256"/>
      <c r="F84" s="131" t="s">
        <v>250</v>
      </c>
      <c r="G84" s="131"/>
      <c r="H84" s="131"/>
      <c r="I84" s="17"/>
      <c r="J84" s="151"/>
    </row>
    <row r="85" spans="1:10" ht="52.5" customHeight="1" x14ac:dyDescent="0.35">
      <c r="A85" s="252" t="s">
        <v>75</v>
      </c>
      <c r="B85" s="21" t="s">
        <v>251</v>
      </c>
      <c r="C85" s="37"/>
      <c r="D85" s="24"/>
      <c r="E85" s="45" t="e">
        <f>D85/C85</f>
        <v>#DIV/0!</v>
      </c>
      <c r="F85" s="289"/>
      <c r="G85" s="290"/>
      <c r="H85" s="290"/>
      <c r="I85" s="291"/>
      <c r="J85" s="42"/>
    </row>
    <row r="86" spans="1:10" ht="33" customHeight="1" x14ac:dyDescent="0.35">
      <c r="A86" s="253"/>
      <c r="B86" s="152" t="s">
        <v>252</v>
      </c>
      <c r="C86" s="133"/>
      <c r="D86" s="260">
        <f>SUM(I86:I87)</f>
        <v>0</v>
      </c>
      <c r="E86" s="263" t="e">
        <f>D86/C86</f>
        <v>#DIV/0!</v>
      </c>
      <c r="F86" s="131" t="s">
        <v>253</v>
      </c>
      <c r="G86" s="131"/>
      <c r="H86" s="131"/>
      <c r="I86" s="17"/>
      <c r="J86" s="149"/>
    </row>
    <row r="87" spans="1:10" ht="49.5" customHeight="1" x14ac:dyDescent="0.35">
      <c r="A87" s="253"/>
      <c r="B87" s="153"/>
      <c r="C87" s="133"/>
      <c r="D87" s="261"/>
      <c r="E87" s="263"/>
      <c r="F87" s="131" t="s">
        <v>254</v>
      </c>
      <c r="G87" s="131"/>
      <c r="H87" s="131"/>
      <c r="I87" s="17"/>
      <c r="J87" s="150"/>
    </row>
    <row r="88" spans="1:10" ht="33" customHeight="1" x14ac:dyDescent="0.35">
      <c r="A88" s="253"/>
      <c r="B88" s="153"/>
      <c r="C88" s="133"/>
      <c r="D88" s="261"/>
      <c r="E88" s="263"/>
      <c r="F88" s="131" t="s">
        <v>255</v>
      </c>
      <c r="G88" s="131"/>
      <c r="H88" s="131"/>
      <c r="I88" s="19">
        <f>SUM(I89:I90)</f>
        <v>0</v>
      </c>
      <c r="J88" s="150"/>
    </row>
    <row r="89" spans="1:10" ht="33" customHeight="1" x14ac:dyDescent="0.35">
      <c r="A89" s="253"/>
      <c r="B89" s="153"/>
      <c r="C89" s="133"/>
      <c r="D89" s="261"/>
      <c r="E89" s="263"/>
      <c r="F89" s="176" t="s">
        <v>256</v>
      </c>
      <c r="G89" s="177"/>
      <c r="H89" s="178"/>
      <c r="I89" s="17"/>
      <c r="J89" s="150"/>
    </row>
    <row r="90" spans="1:10" ht="49.5" customHeight="1" x14ac:dyDescent="0.35">
      <c r="A90" s="253"/>
      <c r="B90" s="154"/>
      <c r="C90" s="133"/>
      <c r="D90" s="262"/>
      <c r="E90" s="263"/>
      <c r="F90" s="131" t="s">
        <v>257</v>
      </c>
      <c r="G90" s="131"/>
      <c r="H90" s="131"/>
      <c r="I90" s="17"/>
      <c r="J90" s="151"/>
    </row>
    <row r="91" spans="1:10" ht="33" customHeight="1" x14ac:dyDescent="0.35">
      <c r="A91" s="252" t="s">
        <v>258</v>
      </c>
      <c r="B91" s="132" t="s">
        <v>259</v>
      </c>
      <c r="C91" s="133"/>
      <c r="D91" s="236"/>
      <c r="E91" s="255" t="e">
        <f>D91/C91</f>
        <v>#DIV/0!</v>
      </c>
      <c r="F91" s="131" t="s">
        <v>260</v>
      </c>
      <c r="G91" s="131"/>
      <c r="H91" s="131"/>
      <c r="I91" s="17"/>
      <c r="J91" s="149"/>
    </row>
    <row r="92" spans="1:10" ht="33" customHeight="1" x14ac:dyDescent="0.35">
      <c r="A92" s="253"/>
      <c r="B92" s="132"/>
      <c r="C92" s="133"/>
      <c r="D92" s="236"/>
      <c r="E92" s="256"/>
      <c r="F92" s="131" t="s">
        <v>261</v>
      </c>
      <c r="G92" s="131"/>
      <c r="H92" s="131"/>
      <c r="I92" s="17"/>
      <c r="J92" s="151"/>
    </row>
    <row r="93" spans="1:10" ht="49.5" customHeight="1" x14ac:dyDescent="0.35">
      <c r="A93" s="253"/>
      <c r="B93" s="132" t="s">
        <v>86</v>
      </c>
      <c r="C93" s="133"/>
      <c r="D93" s="236"/>
      <c r="E93" s="263" t="e">
        <f>D93/C93</f>
        <v>#DIV/0!</v>
      </c>
      <c r="F93" s="131" t="s">
        <v>87</v>
      </c>
      <c r="G93" s="131"/>
      <c r="H93" s="131"/>
      <c r="I93" s="17"/>
      <c r="J93" s="149"/>
    </row>
    <row r="94" spans="1:10" ht="49.5" customHeight="1" x14ac:dyDescent="0.35">
      <c r="A94" s="253"/>
      <c r="B94" s="132"/>
      <c r="C94" s="133"/>
      <c r="D94" s="236"/>
      <c r="E94" s="263"/>
      <c r="F94" s="131" t="s">
        <v>88</v>
      </c>
      <c r="G94" s="131"/>
      <c r="H94" s="131"/>
      <c r="I94" s="17"/>
      <c r="J94" s="150"/>
    </row>
    <row r="95" spans="1:10" ht="33" customHeight="1" x14ac:dyDescent="0.35">
      <c r="A95" s="253"/>
      <c r="B95" s="132"/>
      <c r="C95" s="133"/>
      <c r="D95" s="236"/>
      <c r="E95" s="263"/>
      <c r="F95" s="131" t="s">
        <v>89</v>
      </c>
      <c r="G95" s="131"/>
      <c r="H95" s="131"/>
      <c r="I95" s="17"/>
      <c r="J95" s="150"/>
    </row>
    <row r="96" spans="1:10" ht="49.5" customHeight="1" x14ac:dyDescent="0.35">
      <c r="A96" s="253"/>
      <c r="B96" s="132"/>
      <c r="C96" s="133"/>
      <c r="D96" s="236"/>
      <c r="E96" s="263"/>
      <c r="F96" s="131" t="s">
        <v>90</v>
      </c>
      <c r="G96" s="131"/>
      <c r="H96" s="131"/>
      <c r="I96" s="17"/>
      <c r="J96" s="150"/>
    </row>
    <row r="97" spans="1:10" ht="49.5" customHeight="1" x14ac:dyDescent="0.35">
      <c r="A97" s="253"/>
      <c r="B97" s="132"/>
      <c r="C97" s="133"/>
      <c r="D97" s="236"/>
      <c r="E97" s="263"/>
      <c r="F97" s="131" t="s">
        <v>91</v>
      </c>
      <c r="G97" s="131"/>
      <c r="H97" s="131"/>
      <c r="I97" s="17"/>
      <c r="J97" s="151"/>
    </row>
    <row r="98" spans="1:10" ht="54.75" customHeight="1" x14ac:dyDescent="0.35">
      <c r="A98" s="252" t="s">
        <v>92</v>
      </c>
      <c r="B98" s="132" t="s">
        <v>262</v>
      </c>
      <c r="C98" s="133"/>
      <c r="D98" s="236"/>
      <c r="E98" s="255" t="e">
        <f>D98/C98</f>
        <v>#DIV/0!</v>
      </c>
      <c r="F98" s="131" t="s">
        <v>263</v>
      </c>
      <c r="G98" s="131"/>
      <c r="H98" s="131"/>
      <c r="I98" s="17"/>
      <c r="J98" s="149"/>
    </row>
    <row r="99" spans="1:10" ht="56.25" customHeight="1" x14ac:dyDescent="0.35">
      <c r="A99" s="254"/>
      <c r="B99" s="132"/>
      <c r="C99" s="133"/>
      <c r="D99" s="236"/>
      <c r="E99" s="256"/>
      <c r="F99" s="131" t="s">
        <v>95</v>
      </c>
      <c r="G99" s="131"/>
      <c r="H99" s="131"/>
      <c r="I99" s="17"/>
      <c r="J99" s="151"/>
    </row>
    <row r="100" spans="1:10" ht="108" customHeight="1" x14ac:dyDescent="0.35">
      <c r="A100" s="63" t="s">
        <v>96</v>
      </c>
      <c r="B100" s="27" t="s">
        <v>264</v>
      </c>
      <c r="C100" s="38"/>
      <c r="D100" s="26"/>
      <c r="E100" s="35" t="e">
        <f>D100/C100</f>
        <v>#DIV/0!</v>
      </c>
      <c r="F100" s="287"/>
      <c r="G100" s="287"/>
      <c r="H100" s="287"/>
      <c r="I100" s="288"/>
      <c r="J100" s="36"/>
    </row>
    <row r="101" spans="1:10" ht="22.5" customHeight="1" x14ac:dyDescent="0.35">
      <c r="A101" s="148" t="s">
        <v>98</v>
      </c>
      <c r="B101" s="148"/>
      <c r="C101" s="148"/>
      <c r="D101" s="148"/>
      <c r="E101" s="148"/>
      <c r="F101" s="148"/>
      <c r="G101" s="148"/>
      <c r="H101" s="148"/>
      <c r="I101" s="148"/>
      <c r="J101" s="148"/>
    </row>
    <row r="102" spans="1:10" ht="18.5" x14ac:dyDescent="0.35">
      <c r="A102" s="192" t="s">
        <v>99</v>
      </c>
      <c r="B102" s="192"/>
      <c r="C102" s="192"/>
      <c r="D102" s="192"/>
      <c r="E102" s="192"/>
      <c r="F102" s="192"/>
      <c r="G102" s="192"/>
      <c r="H102" s="192"/>
      <c r="I102" s="192"/>
      <c r="J102" s="192"/>
    </row>
    <row r="103" spans="1:10" ht="27" customHeight="1" x14ac:dyDescent="0.35">
      <c r="A103" s="146" t="s">
        <v>100</v>
      </c>
      <c r="B103" s="137" t="s">
        <v>101</v>
      </c>
      <c r="C103" s="127"/>
      <c r="D103" s="237">
        <f>(I103-I109)*100/I103</f>
        <v>100</v>
      </c>
      <c r="E103" s="123" t="e">
        <f>+D103/C103</f>
        <v>#DIV/0!</v>
      </c>
      <c r="F103" s="207" t="s">
        <v>102</v>
      </c>
      <c r="G103" s="208"/>
      <c r="H103" s="209"/>
      <c r="I103" s="247">
        <f>I105+I107+1</f>
        <v>1</v>
      </c>
      <c r="J103" s="124"/>
    </row>
    <row r="104" spans="1:10" ht="26.25" hidden="1" customHeight="1" x14ac:dyDescent="0.35">
      <c r="A104" s="146"/>
      <c r="B104" s="137"/>
      <c r="C104" s="127"/>
      <c r="D104" s="237"/>
      <c r="E104" s="123"/>
      <c r="F104" s="213"/>
      <c r="G104" s="214"/>
      <c r="H104" s="215"/>
      <c r="I104" s="248"/>
      <c r="J104" s="124"/>
    </row>
    <row r="105" spans="1:10" ht="33.75" customHeight="1" x14ac:dyDescent="0.35">
      <c r="A105" s="146"/>
      <c r="B105" s="173" t="s">
        <v>103</v>
      </c>
      <c r="C105" s="170"/>
      <c r="D105" s="238" t="e">
        <f>I105/I107</f>
        <v>#DIV/0!</v>
      </c>
      <c r="E105" s="164" t="e">
        <f>C105/D105</f>
        <v>#DIV/0!</v>
      </c>
      <c r="F105" s="126" t="s">
        <v>265</v>
      </c>
      <c r="G105" s="126"/>
      <c r="H105" s="126"/>
      <c r="I105" s="17"/>
      <c r="J105" s="149"/>
    </row>
    <row r="106" spans="1:10" ht="33.75" customHeight="1" x14ac:dyDescent="0.35">
      <c r="A106" s="146"/>
      <c r="B106" s="174"/>
      <c r="C106" s="171"/>
      <c r="D106" s="239"/>
      <c r="E106" s="165"/>
      <c r="F106" s="126" t="s">
        <v>105</v>
      </c>
      <c r="G106" s="126"/>
      <c r="H106" s="126"/>
      <c r="I106" s="17"/>
      <c r="J106" s="150"/>
    </row>
    <row r="107" spans="1:10" ht="33.75" customHeight="1" x14ac:dyDescent="0.35">
      <c r="A107" s="146"/>
      <c r="B107" s="174"/>
      <c r="C107" s="171"/>
      <c r="D107" s="239"/>
      <c r="E107" s="165"/>
      <c r="F107" s="126" t="s">
        <v>106</v>
      </c>
      <c r="G107" s="126"/>
      <c r="H107" s="126"/>
      <c r="I107" s="17"/>
      <c r="J107" s="150"/>
    </row>
    <row r="108" spans="1:10" ht="29.25" customHeight="1" x14ac:dyDescent="0.35">
      <c r="A108" s="146"/>
      <c r="B108" s="174"/>
      <c r="C108" s="171"/>
      <c r="D108" s="239"/>
      <c r="E108" s="165"/>
      <c r="F108" s="126" t="s">
        <v>107</v>
      </c>
      <c r="G108" s="126"/>
      <c r="H108" s="126"/>
      <c r="I108" s="17"/>
      <c r="J108" s="150"/>
    </row>
    <row r="109" spans="1:10" ht="29.25" customHeight="1" x14ac:dyDescent="0.35">
      <c r="A109" s="146"/>
      <c r="B109" s="175"/>
      <c r="C109" s="172"/>
      <c r="D109" s="240"/>
      <c r="E109" s="166"/>
      <c r="F109" s="195" t="s">
        <v>108</v>
      </c>
      <c r="G109" s="196"/>
      <c r="H109" s="197"/>
      <c r="I109" s="17"/>
      <c r="J109" s="151"/>
    </row>
    <row r="110" spans="1:10" ht="39.75" customHeight="1" x14ac:dyDescent="0.35">
      <c r="A110" s="146"/>
      <c r="B110" s="137" t="s">
        <v>109</v>
      </c>
      <c r="C110" s="127"/>
      <c r="D110" s="122" t="e">
        <f>(I103-I110)/I110</f>
        <v>#DIV/0!</v>
      </c>
      <c r="E110" s="123" t="e">
        <f>D110/C110</f>
        <v>#DIV/0!</v>
      </c>
      <c r="F110" s="125" t="s">
        <v>110</v>
      </c>
      <c r="G110" s="125"/>
      <c r="H110" s="125"/>
      <c r="I110" s="17"/>
      <c r="J110" s="124"/>
    </row>
    <row r="111" spans="1:10" ht="33.75" customHeight="1" x14ac:dyDescent="0.35">
      <c r="A111" s="146"/>
      <c r="B111" s="137"/>
      <c r="C111" s="127"/>
      <c r="D111" s="122"/>
      <c r="E111" s="123"/>
      <c r="F111" s="125" t="s">
        <v>111</v>
      </c>
      <c r="G111" s="125"/>
      <c r="H111" s="125"/>
      <c r="I111" s="17"/>
      <c r="J111" s="124"/>
    </row>
    <row r="112" spans="1:10" ht="33.75" customHeight="1" x14ac:dyDescent="0.35">
      <c r="A112" s="146"/>
      <c r="B112" s="137"/>
      <c r="C112" s="127"/>
      <c r="D112" s="122"/>
      <c r="E112" s="123"/>
      <c r="F112" s="185" t="s">
        <v>112</v>
      </c>
      <c r="G112" s="185"/>
      <c r="H112" s="185"/>
      <c r="I112" s="17"/>
      <c r="J112" s="124"/>
    </row>
    <row r="113" spans="1:10" ht="36.75" customHeight="1" x14ac:dyDescent="0.35">
      <c r="A113" s="146" t="s">
        <v>113</v>
      </c>
      <c r="B113" s="173" t="s">
        <v>114</v>
      </c>
      <c r="C113" s="170"/>
      <c r="D113" s="217">
        <f>I113*100/I103</f>
        <v>0</v>
      </c>
      <c r="E113" s="164" t="e">
        <f>D113/C113</f>
        <v>#DIV/0!</v>
      </c>
      <c r="F113" s="125" t="s">
        <v>115</v>
      </c>
      <c r="G113" s="125"/>
      <c r="H113" s="125"/>
      <c r="I113" s="17"/>
      <c r="J113" s="124"/>
    </row>
    <row r="114" spans="1:10" ht="38.25" customHeight="1" x14ac:dyDescent="0.35">
      <c r="A114" s="146"/>
      <c r="B114" s="175"/>
      <c r="C114" s="172"/>
      <c r="D114" s="218"/>
      <c r="E114" s="166"/>
      <c r="F114" s="186" t="s">
        <v>116</v>
      </c>
      <c r="G114" s="187"/>
      <c r="H114" s="188"/>
      <c r="I114" s="17"/>
      <c r="J114" s="124"/>
    </row>
    <row r="115" spans="1:10" ht="60" customHeight="1" x14ac:dyDescent="0.35">
      <c r="A115" s="146"/>
      <c r="B115" s="27" t="s">
        <v>117</v>
      </c>
      <c r="C115" s="38"/>
      <c r="D115" s="66">
        <f>I115/(I103-I106)</f>
        <v>0</v>
      </c>
      <c r="E115" s="28" t="e">
        <f>D115/C115</f>
        <v>#DIV/0!</v>
      </c>
      <c r="F115" s="125" t="s">
        <v>118</v>
      </c>
      <c r="G115" s="125"/>
      <c r="H115" s="125"/>
      <c r="I115" s="17"/>
      <c r="J115" s="42"/>
    </row>
    <row r="116" spans="1:10" ht="18.5" x14ac:dyDescent="0.45">
      <c r="A116" s="183" t="s">
        <v>119</v>
      </c>
      <c r="B116" s="183"/>
      <c r="C116" s="183"/>
      <c r="D116" s="183"/>
      <c r="E116" s="183"/>
      <c r="F116" s="183"/>
      <c r="G116" s="183"/>
      <c r="H116" s="183"/>
      <c r="I116" s="183"/>
      <c r="J116" s="183"/>
    </row>
    <row r="117" spans="1:10" ht="33.75" customHeight="1" x14ac:dyDescent="0.35">
      <c r="A117" s="252" t="s">
        <v>120</v>
      </c>
      <c r="B117" s="173" t="s">
        <v>121</v>
      </c>
      <c r="C117" s="170"/>
      <c r="D117" s="180">
        <f>I117+I119+I120+I121</f>
        <v>0</v>
      </c>
      <c r="E117" s="219" t="e">
        <f>D117/C117</f>
        <v>#DIV/0!</v>
      </c>
      <c r="F117" s="125" t="s">
        <v>122</v>
      </c>
      <c r="G117" s="125"/>
      <c r="H117" s="125"/>
      <c r="I117" s="17"/>
      <c r="J117" s="149"/>
    </row>
    <row r="118" spans="1:10" ht="36.75" customHeight="1" x14ac:dyDescent="0.35">
      <c r="A118" s="253"/>
      <c r="B118" s="174"/>
      <c r="C118" s="171"/>
      <c r="D118" s="181"/>
      <c r="E118" s="220"/>
      <c r="F118" s="126" t="s">
        <v>123</v>
      </c>
      <c r="G118" s="126"/>
      <c r="H118" s="126"/>
      <c r="I118" s="17"/>
      <c r="J118" s="150"/>
    </row>
    <row r="119" spans="1:10" ht="33.75" customHeight="1" x14ac:dyDescent="0.35">
      <c r="A119" s="253"/>
      <c r="B119" s="174"/>
      <c r="C119" s="171"/>
      <c r="D119" s="181"/>
      <c r="E119" s="220"/>
      <c r="F119" s="125" t="s">
        <v>124</v>
      </c>
      <c r="G119" s="125"/>
      <c r="H119" s="125"/>
      <c r="I119" s="17"/>
      <c r="J119" s="150"/>
    </row>
    <row r="120" spans="1:10" ht="33.75" customHeight="1" x14ac:dyDescent="0.35">
      <c r="A120" s="253"/>
      <c r="B120" s="174"/>
      <c r="C120" s="171"/>
      <c r="D120" s="181"/>
      <c r="E120" s="220"/>
      <c r="F120" s="125" t="s">
        <v>125</v>
      </c>
      <c r="G120" s="125"/>
      <c r="H120" s="125"/>
      <c r="I120" s="17"/>
      <c r="J120" s="150"/>
    </row>
    <row r="121" spans="1:10" ht="21.75" customHeight="1" x14ac:dyDescent="0.35">
      <c r="A121" s="253"/>
      <c r="B121" s="175"/>
      <c r="C121" s="172"/>
      <c r="D121" s="182"/>
      <c r="E121" s="221"/>
      <c r="F121" s="195" t="s">
        <v>126</v>
      </c>
      <c r="G121" s="196"/>
      <c r="H121" s="197"/>
      <c r="I121" s="17"/>
      <c r="J121" s="151"/>
    </row>
    <row r="122" spans="1:10" ht="33.75" customHeight="1" x14ac:dyDescent="0.35">
      <c r="A122" s="253"/>
      <c r="B122" s="173" t="s">
        <v>127</v>
      </c>
      <c r="C122" s="170"/>
      <c r="D122" s="180">
        <f>SUM(I122+I128+I129+I130)</f>
        <v>0</v>
      </c>
      <c r="E122" s="219" t="e">
        <f>D122/C122</f>
        <v>#DIV/0!</v>
      </c>
      <c r="F122" s="125" t="s">
        <v>128</v>
      </c>
      <c r="G122" s="125"/>
      <c r="H122" s="125"/>
      <c r="I122" s="90">
        <f>SUM(I123:I127)</f>
        <v>0</v>
      </c>
      <c r="J122" s="149"/>
    </row>
    <row r="123" spans="1:10" ht="33.75" customHeight="1" x14ac:dyDescent="0.35">
      <c r="A123" s="253"/>
      <c r="B123" s="174"/>
      <c r="C123" s="171"/>
      <c r="D123" s="181"/>
      <c r="E123" s="220"/>
      <c r="F123" s="249" t="s">
        <v>129</v>
      </c>
      <c r="G123" s="250"/>
      <c r="H123" s="251"/>
      <c r="I123" s="26"/>
      <c r="J123" s="150"/>
    </row>
    <row r="124" spans="1:10" ht="33.75" customHeight="1" x14ac:dyDescent="0.35">
      <c r="A124" s="253"/>
      <c r="B124" s="174"/>
      <c r="C124" s="171"/>
      <c r="D124" s="181"/>
      <c r="E124" s="220"/>
      <c r="F124" s="249" t="s">
        <v>130</v>
      </c>
      <c r="G124" s="250"/>
      <c r="H124" s="251"/>
      <c r="I124" s="26"/>
      <c r="J124" s="150"/>
    </row>
    <row r="125" spans="1:10" ht="33.75" customHeight="1" x14ac:dyDescent="0.35">
      <c r="A125" s="253"/>
      <c r="B125" s="174"/>
      <c r="C125" s="171"/>
      <c r="D125" s="181"/>
      <c r="E125" s="220"/>
      <c r="F125" s="249" t="s">
        <v>131</v>
      </c>
      <c r="G125" s="250"/>
      <c r="H125" s="251"/>
      <c r="I125" s="26"/>
      <c r="J125" s="150"/>
    </row>
    <row r="126" spans="1:10" ht="33.75" customHeight="1" x14ac:dyDescent="0.35">
      <c r="A126" s="253"/>
      <c r="B126" s="174"/>
      <c r="C126" s="171"/>
      <c r="D126" s="181"/>
      <c r="E126" s="220"/>
      <c r="F126" s="249" t="s">
        <v>132</v>
      </c>
      <c r="G126" s="250"/>
      <c r="H126" s="251"/>
      <c r="I126" s="26"/>
      <c r="J126" s="150"/>
    </row>
    <row r="127" spans="1:10" ht="33.75" customHeight="1" x14ac:dyDescent="0.35">
      <c r="A127" s="253"/>
      <c r="B127" s="174"/>
      <c r="C127" s="171"/>
      <c r="D127" s="181"/>
      <c r="E127" s="220"/>
      <c r="F127" s="249" t="s">
        <v>133</v>
      </c>
      <c r="G127" s="250"/>
      <c r="H127" s="251"/>
      <c r="I127" s="26"/>
      <c r="J127" s="150"/>
    </row>
    <row r="128" spans="1:10" ht="27.75" customHeight="1" x14ac:dyDescent="0.35">
      <c r="A128" s="253"/>
      <c r="B128" s="174"/>
      <c r="C128" s="171"/>
      <c r="D128" s="181"/>
      <c r="E128" s="220"/>
      <c r="F128" s="125" t="s">
        <v>134</v>
      </c>
      <c r="G128" s="125"/>
      <c r="H128" s="125"/>
      <c r="I128" s="17"/>
      <c r="J128" s="150"/>
    </row>
    <row r="129" spans="1:10" ht="27.75" customHeight="1" x14ac:dyDescent="0.35">
      <c r="A129" s="253"/>
      <c r="B129" s="174"/>
      <c r="C129" s="171"/>
      <c r="D129" s="181"/>
      <c r="E129" s="220"/>
      <c r="F129" s="125" t="s">
        <v>135</v>
      </c>
      <c r="G129" s="125"/>
      <c r="H129" s="125"/>
      <c r="I129" s="17"/>
      <c r="J129" s="150"/>
    </row>
    <row r="130" spans="1:10" ht="27.75" customHeight="1" x14ac:dyDescent="0.35">
      <c r="A130" s="253"/>
      <c r="B130" s="175"/>
      <c r="C130" s="172"/>
      <c r="D130" s="182"/>
      <c r="E130" s="221"/>
      <c r="F130" s="195" t="s">
        <v>136</v>
      </c>
      <c r="G130" s="196"/>
      <c r="H130" s="197"/>
      <c r="I130" s="17"/>
      <c r="J130" s="151"/>
    </row>
    <row r="131" spans="1:10" ht="18.5" x14ac:dyDescent="0.35">
      <c r="A131" s="295" t="s">
        <v>137</v>
      </c>
      <c r="B131" s="296"/>
      <c r="C131" s="296"/>
      <c r="D131" s="296"/>
      <c r="E131" s="296"/>
      <c r="F131" s="296"/>
      <c r="G131" s="296"/>
      <c r="H131" s="296"/>
      <c r="I131" s="296"/>
      <c r="J131" s="297"/>
    </row>
    <row r="132" spans="1:10" ht="33.75" customHeight="1" x14ac:dyDescent="0.35">
      <c r="A132" s="146" t="s">
        <v>138</v>
      </c>
      <c r="B132" s="137" t="s">
        <v>139</v>
      </c>
      <c r="C132" s="127"/>
      <c r="D132" s="122" t="e">
        <f>I138/(I132+I133+I135-I136-I137)</f>
        <v>#DIV/0!</v>
      </c>
      <c r="E132" s="123" t="e">
        <f>C132/D132</f>
        <v>#DIV/0!</v>
      </c>
      <c r="F132" s="195" t="s">
        <v>140</v>
      </c>
      <c r="G132" s="196"/>
      <c r="H132" s="197"/>
      <c r="I132" s="17"/>
      <c r="J132" s="124"/>
    </row>
    <row r="133" spans="1:10" ht="33.75" customHeight="1" x14ac:dyDescent="0.35">
      <c r="A133" s="146"/>
      <c r="B133" s="137"/>
      <c r="C133" s="127"/>
      <c r="D133" s="122"/>
      <c r="E133" s="123"/>
      <c r="F133" s="195" t="s">
        <v>141</v>
      </c>
      <c r="G133" s="196"/>
      <c r="H133" s="197"/>
      <c r="I133" s="17"/>
      <c r="J133" s="124"/>
    </row>
    <row r="134" spans="1:10" ht="33.75" customHeight="1" x14ac:dyDescent="0.35">
      <c r="A134" s="146"/>
      <c r="B134" s="137"/>
      <c r="C134" s="127"/>
      <c r="D134" s="122"/>
      <c r="E134" s="123"/>
      <c r="F134" s="186" t="s">
        <v>142</v>
      </c>
      <c r="G134" s="187"/>
      <c r="H134" s="188"/>
      <c r="I134" s="17"/>
      <c r="J134" s="124"/>
    </row>
    <row r="135" spans="1:10" ht="46.5" customHeight="1" x14ac:dyDescent="0.35">
      <c r="A135" s="146"/>
      <c r="B135" s="137"/>
      <c r="C135" s="127"/>
      <c r="D135" s="122"/>
      <c r="E135" s="123"/>
      <c r="F135" s="195" t="s">
        <v>143</v>
      </c>
      <c r="G135" s="196"/>
      <c r="H135" s="197"/>
      <c r="I135" s="17"/>
      <c r="J135" s="124"/>
    </row>
    <row r="136" spans="1:10" ht="43.5" customHeight="1" x14ac:dyDescent="0.35">
      <c r="A136" s="146"/>
      <c r="B136" s="137"/>
      <c r="C136" s="127"/>
      <c r="D136" s="122"/>
      <c r="E136" s="123"/>
      <c r="F136" s="125" t="s">
        <v>144</v>
      </c>
      <c r="G136" s="125"/>
      <c r="H136" s="125"/>
      <c r="I136" s="17"/>
      <c r="J136" s="124"/>
    </row>
    <row r="137" spans="1:10" ht="33.75" customHeight="1" x14ac:dyDescent="0.35">
      <c r="A137" s="146"/>
      <c r="B137" s="137"/>
      <c r="C137" s="127"/>
      <c r="D137" s="122"/>
      <c r="E137" s="123"/>
      <c r="F137" s="125" t="s">
        <v>145</v>
      </c>
      <c r="G137" s="125"/>
      <c r="H137" s="125"/>
      <c r="I137" s="17"/>
      <c r="J137" s="124"/>
    </row>
    <row r="138" spans="1:10" ht="48.75" customHeight="1" x14ac:dyDescent="0.35">
      <c r="A138" s="146"/>
      <c r="B138" s="137"/>
      <c r="C138" s="127"/>
      <c r="D138" s="122"/>
      <c r="E138" s="123"/>
      <c r="F138" s="125" t="s">
        <v>266</v>
      </c>
      <c r="G138" s="125"/>
      <c r="H138" s="125"/>
      <c r="I138" s="17"/>
      <c r="J138" s="124"/>
    </row>
    <row r="139" spans="1:10" ht="33.75" customHeight="1" x14ac:dyDescent="0.35">
      <c r="A139" s="146"/>
      <c r="B139" s="137"/>
      <c r="C139" s="127"/>
      <c r="D139" s="122"/>
      <c r="E139" s="123"/>
      <c r="F139" s="126" t="s">
        <v>147</v>
      </c>
      <c r="G139" s="126"/>
      <c r="H139" s="126"/>
      <c r="I139" s="17"/>
      <c r="J139" s="124"/>
    </row>
    <row r="140" spans="1:10" ht="33.75" customHeight="1" x14ac:dyDescent="0.35">
      <c r="A140" s="146" t="s">
        <v>148</v>
      </c>
      <c r="B140" s="137" t="s">
        <v>149</v>
      </c>
      <c r="C140" s="127"/>
      <c r="D140" s="122" t="e">
        <f>I145/I140</f>
        <v>#DIV/0!</v>
      </c>
      <c r="E140" s="123" t="e">
        <f>C140/D140</f>
        <v>#DIV/0!</v>
      </c>
      <c r="F140" s="125" t="s">
        <v>267</v>
      </c>
      <c r="G140" s="125"/>
      <c r="H140" s="125"/>
      <c r="I140" s="19">
        <f>SUM(I141:I142)</f>
        <v>0</v>
      </c>
      <c r="J140" s="124"/>
    </row>
    <row r="141" spans="1:10" ht="33.75" customHeight="1" x14ac:dyDescent="0.35">
      <c r="A141" s="146"/>
      <c r="B141" s="137"/>
      <c r="C141" s="127"/>
      <c r="D141" s="122"/>
      <c r="E141" s="123"/>
      <c r="F141" s="185" t="s">
        <v>151</v>
      </c>
      <c r="G141" s="185"/>
      <c r="H141" s="185"/>
      <c r="I141" s="17"/>
      <c r="J141" s="124"/>
    </row>
    <row r="142" spans="1:10" ht="48.75" customHeight="1" x14ac:dyDescent="0.35">
      <c r="A142" s="146"/>
      <c r="B142" s="137"/>
      <c r="C142" s="127"/>
      <c r="D142" s="122"/>
      <c r="E142" s="123"/>
      <c r="F142" s="185" t="s">
        <v>152</v>
      </c>
      <c r="G142" s="185"/>
      <c r="H142" s="185"/>
      <c r="I142" s="17"/>
      <c r="J142" s="124"/>
    </row>
    <row r="143" spans="1:10" ht="48.75" customHeight="1" x14ac:dyDescent="0.35">
      <c r="A143" s="146"/>
      <c r="B143" s="137" t="s">
        <v>153</v>
      </c>
      <c r="C143" s="127"/>
      <c r="D143" s="122" t="e">
        <f>I145/I143</f>
        <v>#DIV/0!</v>
      </c>
      <c r="E143" s="123" t="e">
        <f>C143/D143</f>
        <v>#DIV/0!</v>
      </c>
      <c r="F143" s="125" t="s">
        <v>154</v>
      </c>
      <c r="G143" s="125"/>
      <c r="H143" s="125"/>
      <c r="I143" s="17"/>
      <c r="J143" s="124"/>
    </row>
    <row r="144" spans="1:10" ht="33.75" customHeight="1" x14ac:dyDescent="0.35">
      <c r="A144" s="146"/>
      <c r="B144" s="137"/>
      <c r="C144" s="127"/>
      <c r="D144" s="122"/>
      <c r="E144" s="123"/>
      <c r="F144" s="125" t="s">
        <v>155</v>
      </c>
      <c r="G144" s="125"/>
      <c r="H144" s="125"/>
      <c r="I144" s="17"/>
      <c r="J144" s="124"/>
    </row>
    <row r="145" spans="1:10" ht="33.75" customHeight="1" x14ac:dyDescent="0.35">
      <c r="A145" s="146"/>
      <c r="B145" s="137"/>
      <c r="C145" s="127"/>
      <c r="D145" s="122"/>
      <c r="E145" s="123"/>
      <c r="F145" s="125" t="s">
        <v>156</v>
      </c>
      <c r="G145" s="125"/>
      <c r="H145" s="125"/>
      <c r="I145" s="17"/>
      <c r="J145" s="124"/>
    </row>
    <row r="146" spans="1:10" ht="18.5" x14ac:dyDescent="0.35">
      <c r="A146" s="192" t="s">
        <v>157</v>
      </c>
      <c r="B146" s="192"/>
      <c r="C146" s="192"/>
      <c r="D146" s="192"/>
      <c r="E146" s="192"/>
      <c r="F146" s="192"/>
      <c r="G146" s="192"/>
      <c r="H146" s="192"/>
      <c r="I146" s="192"/>
      <c r="J146" s="192"/>
    </row>
    <row r="147" spans="1:10" ht="33.75" customHeight="1" x14ac:dyDescent="0.35">
      <c r="A147" s="146" t="s">
        <v>158</v>
      </c>
      <c r="B147" s="193" t="s">
        <v>159</v>
      </c>
      <c r="C147" s="133"/>
      <c r="D147" s="122" t="e">
        <f>I148/I147*100</f>
        <v>#DIV/0!</v>
      </c>
      <c r="E147" s="123" t="e">
        <f>+D147/C147</f>
        <v>#DIV/0!</v>
      </c>
      <c r="F147" s="194" t="s">
        <v>160</v>
      </c>
      <c r="G147" s="194"/>
      <c r="H147" s="194"/>
      <c r="I147" s="31"/>
      <c r="J147" s="124"/>
    </row>
    <row r="148" spans="1:10" ht="75.75" customHeight="1" x14ac:dyDescent="0.35">
      <c r="A148" s="146"/>
      <c r="B148" s="193"/>
      <c r="C148" s="133"/>
      <c r="D148" s="122"/>
      <c r="E148" s="123"/>
      <c r="F148" s="194" t="s">
        <v>161</v>
      </c>
      <c r="G148" s="194"/>
      <c r="H148" s="194"/>
      <c r="I148" s="31"/>
      <c r="J148" s="124"/>
    </row>
    <row r="149" spans="1:10" ht="18.5" x14ac:dyDescent="0.35">
      <c r="A149" s="192" t="s">
        <v>162</v>
      </c>
      <c r="B149" s="192"/>
      <c r="C149" s="192"/>
      <c r="D149" s="192"/>
      <c r="E149" s="192"/>
      <c r="F149" s="192"/>
      <c r="G149" s="192"/>
      <c r="H149" s="192"/>
      <c r="I149" s="192"/>
      <c r="J149" s="192"/>
    </row>
    <row r="150" spans="1:10" ht="51.75" customHeight="1" x14ac:dyDescent="0.35">
      <c r="A150" s="146" t="s">
        <v>163</v>
      </c>
      <c r="B150" s="91" t="s">
        <v>164</v>
      </c>
      <c r="C150" s="38"/>
      <c r="D150" s="26"/>
      <c r="E150" s="97"/>
      <c r="F150" s="298"/>
      <c r="G150" s="299"/>
      <c r="H150" s="299"/>
      <c r="I150" s="300"/>
      <c r="J150" s="92" t="s">
        <v>165</v>
      </c>
    </row>
    <row r="151" spans="1:10" ht="73.5" customHeight="1" x14ac:dyDescent="0.35">
      <c r="A151" s="146"/>
      <c r="B151" s="137" t="s">
        <v>166</v>
      </c>
      <c r="C151" s="170"/>
      <c r="D151" s="122" t="e">
        <f>I152/I151*100</f>
        <v>#DIV/0!</v>
      </c>
      <c r="E151" s="164" t="e">
        <f>+D151/C151</f>
        <v>#DIV/0!</v>
      </c>
      <c r="F151" s="195" t="s">
        <v>167</v>
      </c>
      <c r="G151" s="196"/>
      <c r="H151" s="197"/>
      <c r="I151" s="29"/>
      <c r="J151" s="101"/>
    </row>
    <row r="152" spans="1:10" ht="73.5" customHeight="1" x14ac:dyDescent="0.35">
      <c r="A152" s="146"/>
      <c r="B152" s="137"/>
      <c r="C152" s="172"/>
      <c r="D152" s="122"/>
      <c r="E152" s="166"/>
      <c r="F152" s="195" t="s">
        <v>168</v>
      </c>
      <c r="G152" s="196"/>
      <c r="H152" s="197"/>
      <c r="I152" s="29"/>
      <c r="J152" s="89" t="s">
        <v>165</v>
      </c>
    </row>
    <row r="154" spans="1:10" ht="15.5" x14ac:dyDescent="0.35">
      <c r="A154" s="7"/>
      <c r="B154" s="7"/>
      <c r="C154" s="190"/>
      <c r="D154" s="190"/>
      <c r="E154" s="190"/>
    </row>
    <row r="155" spans="1:10" ht="15.5" x14ac:dyDescent="0.35">
      <c r="A155" s="76"/>
      <c r="B155" s="76"/>
      <c r="C155" s="191"/>
      <c r="D155" s="191"/>
      <c r="E155" s="191"/>
    </row>
    <row r="156" spans="1:10" x14ac:dyDescent="0.35">
      <c r="A156" s="8" t="s">
        <v>170</v>
      </c>
      <c r="B156" s="8" t="s">
        <v>171</v>
      </c>
      <c r="C156" s="189" t="s">
        <v>172</v>
      </c>
      <c r="D156" s="189"/>
      <c r="E156" s="189"/>
    </row>
    <row r="157" spans="1:10" customFormat="1" x14ac:dyDescent="0.35">
      <c r="C157" s="53"/>
      <c r="D157" s="53"/>
    </row>
    <row r="158" spans="1:10" customFormat="1" x14ac:dyDescent="0.35">
      <c r="C158" s="53"/>
      <c r="D158" s="53"/>
    </row>
  </sheetData>
  <sheetProtection algorithmName="SHA-512" hashValue="UCD/yf52Q0lC8wYrPnHCo1uoMQX2DWsQjN1Z4zITGnJHFPA1eIdYlvohsXGnAvXWL/oUNRN0JCyJKR3Kd0YT/Q==" saltValue="u18/0oJkG8tFLPiDw8qzLg==" spinCount="100000" sheet="1" formatCells="0" formatColumns="0" formatRows="0" selectLockedCells="1"/>
  <mergeCells count="323">
    <mergeCell ref="C154:E154"/>
    <mergeCell ref="C155:E155"/>
    <mergeCell ref="C156:E156"/>
    <mergeCell ref="A146:J146"/>
    <mergeCell ref="A147:A148"/>
    <mergeCell ref="B147:B148"/>
    <mergeCell ref="C147:C148"/>
    <mergeCell ref="D147:D148"/>
    <mergeCell ref="E147:E148"/>
    <mergeCell ref="F147:H147"/>
    <mergeCell ref="J147:J148"/>
    <mergeCell ref="F148:H148"/>
    <mergeCell ref="A149:J149"/>
    <mergeCell ref="A150:A152"/>
    <mergeCell ref="B151:B152"/>
    <mergeCell ref="C151:C152"/>
    <mergeCell ref="D151:D152"/>
    <mergeCell ref="E151:E152"/>
    <mergeCell ref="F151:H151"/>
    <mergeCell ref="F152:H152"/>
    <mergeCell ref="F150:I150"/>
    <mergeCell ref="A131:J131"/>
    <mergeCell ref="A132:A139"/>
    <mergeCell ref="B132:B139"/>
    <mergeCell ref="C132:C139"/>
    <mergeCell ref="D132:D139"/>
    <mergeCell ref="E132:E139"/>
    <mergeCell ref="J132:J139"/>
    <mergeCell ref="A140:A145"/>
    <mergeCell ref="B140:B142"/>
    <mergeCell ref="C140:C142"/>
    <mergeCell ref="D140:D142"/>
    <mergeCell ref="E140:E142"/>
    <mergeCell ref="J140:J142"/>
    <mergeCell ref="F142:H142"/>
    <mergeCell ref="B143:B145"/>
    <mergeCell ref="C143:C145"/>
    <mergeCell ref="D143:D145"/>
    <mergeCell ref="E143:E145"/>
    <mergeCell ref="J143:J145"/>
    <mergeCell ref="F132:H132"/>
    <mergeCell ref="F133:H133"/>
    <mergeCell ref="F139:H139"/>
    <mergeCell ref="F140:H140"/>
    <mergeCell ref="F141:H141"/>
    <mergeCell ref="A113:A115"/>
    <mergeCell ref="B113:B114"/>
    <mergeCell ref="C113:C114"/>
    <mergeCell ref="D113:D114"/>
    <mergeCell ref="E113:E114"/>
    <mergeCell ref="J113:J114"/>
    <mergeCell ref="F114:H114"/>
    <mergeCell ref="F126:H126"/>
    <mergeCell ref="B122:B130"/>
    <mergeCell ref="C122:C130"/>
    <mergeCell ref="D122:D130"/>
    <mergeCell ref="E122:E130"/>
    <mergeCell ref="F122:H122"/>
    <mergeCell ref="J122:J130"/>
    <mergeCell ref="F123:H123"/>
    <mergeCell ref="F124:H124"/>
    <mergeCell ref="F125:H125"/>
    <mergeCell ref="F127:H127"/>
    <mergeCell ref="F128:H128"/>
    <mergeCell ref="F129:H129"/>
    <mergeCell ref="F130:H130"/>
    <mergeCell ref="B117:B121"/>
    <mergeCell ref="C117:C121"/>
    <mergeCell ref="D117:D121"/>
    <mergeCell ref="F56:H56"/>
    <mergeCell ref="F77:H77"/>
    <mergeCell ref="F78:H78"/>
    <mergeCell ref="F79:H79"/>
    <mergeCell ref="J72:J79"/>
    <mergeCell ref="B72:B80"/>
    <mergeCell ref="D72:D80"/>
    <mergeCell ref="C72:C80"/>
    <mergeCell ref="E72:E80"/>
    <mergeCell ref="F80:H80"/>
    <mergeCell ref="J57:J62"/>
    <mergeCell ref="F59:H59"/>
    <mergeCell ref="F60:H60"/>
    <mergeCell ref="F61:H61"/>
    <mergeCell ref="F62:H62"/>
    <mergeCell ref="F58:H58"/>
    <mergeCell ref="F57:H57"/>
    <mergeCell ref="J117:J121"/>
    <mergeCell ref="J105:J109"/>
    <mergeCell ref="B110:B112"/>
    <mergeCell ref="C110:C112"/>
    <mergeCell ref="D110:D112"/>
    <mergeCell ref="E110:E112"/>
    <mergeCell ref="J110:J112"/>
    <mergeCell ref="J63:J64"/>
    <mergeCell ref="J68:J69"/>
    <mergeCell ref="J65:J66"/>
    <mergeCell ref="D91:D92"/>
    <mergeCell ref="E91:E92"/>
    <mergeCell ref="F91:H91"/>
    <mergeCell ref="F92:H92"/>
    <mergeCell ref="B93:B97"/>
    <mergeCell ref="C93:C97"/>
    <mergeCell ref="D93:D97"/>
    <mergeCell ref="E93:E97"/>
    <mergeCell ref="F93:H93"/>
    <mergeCell ref="F97:H97"/>
    <mergeCell ref="F85:I85"/>
    <mergeCell ref="F88:H88"/>
    <mergeCell ref="C91:C92"/>
    <mergeCell ref="B98:B99"/>
    <mergeCell ref="A72:A84"/>
    <mergeCell ref="F72:H72"/>
    <mergeCell ref="F81:H81"/>
    <mergeCell ref="F82:I82"/>
    <mergeCell ref="A57:A70"/>
    <mergeCell ref="B57:B62"/>
    <mergeCell ref="C57:C62"/>
    <mergeCell ref="D57:D62"/>
    <mergeCell ref="E57:E62"/>
    <mergeCell ref="B63:B64"/>
    <mergeCell ref="B83:B84"/>
    <mergeCell ref="E63:E64"/>
    <mergeCell ref="F63:H63"/>
    <mergeCell ref="F70:H70"/>
    <mergeCell ref="F64:H64"/>
    <mergeCell ref="A71:J71"/>
    <mergeCell ref="D68:D69"/>
    <mergeCell ref="E68:E69"/>
    <mergeCell ref="D63:D64"/>
    <mergeCell ref="F84:H84"/>
    <mergeCell ref="F76:H76"/>
    <mergeCell ref="J83:J84"/>
    <mergeCell ref="C63:C64"/>
    <mergeCell ref="F144:H144"/>
    <mergeCell ref="F145:H145"/>
    <mergeCell ref="F137:H137"/>
    <mergeCell ref="F138:H138"/>
    <mergeCell ref="A98:A99"/>
    <mergeCell ref="F134:H134"/>
    <mergeCell ref="F135:H135"/>
    <mergeCell ref="A102:J102"/>
    <mergeCell ref="B103:B104"/>
    <mergeCell ref="C103:C104"/>
    <mergeCell ref="D103:D104"/>
    <mergeCell ref="E103:E104"/>
    <mergeCell ref="F106:H106"/>
    <mergeCell ref="F107:H107"/>
    <mergeCell ref="F108:H108"/>
    <mergeCell ref="F109:H109"/>
    <mergeCell ref="F110:H110"/>
    <mergeCell ref="F111:H111"/>
    <mergeCell ref="F113:H113"/>
    <mergeCell ref="J98:J99"/>
    <mergeCell ref="J103:J104"/>
    <mergeCell ref="E117:E121"/>
    <mergeCell ref="F112:H112"/>
    <mergeCell ref="A116:J116"/>
    <mergeCell ref="A117:A130"/>
    <mergeCell ref="J86:J90"/>
    <mergeCell ref="F143:H143"/>
    <mergeCell ref="F105:H105"/>
    <mergeCell ref="F136:H136"/>
    <mergeCell ref="F115:H115"/>
    <mergeCell ref="F117:H117"/>
    <mergeCell ref="F118:H118"/>
    <mergeCell ref="F119:H119"/>
    <mergeCell ref="F120:H120"/>
    <mergeCell ref="F121:H121"/>
    <mergeCell ref="J93:J97"/>
    <mergeCell ref="F94:H94"/>
    <mergeCell ref="F95:H95"/>
    <mergeCell ref="F96:H96"/>
    <mergeCell ref="F99:H99"/>
    <mergeCell ref="F100:I100"/>
    <mergeCell ref="A101:J101"/>
    <mergeCell ref="A91:A97"/>
    <mergeCell ref="B91:B92"/>
    <mergeCell ref="D98:D99"/>
    <mergeCell ref="E98:E99"/>
    <mergeCell ref="J91:J92"/>
    <mergeCell ref="F98:H98"/>
    <mergeCell ref="A85:A90"/>
    <mergeCell ref="F55:H55"/>
    <mergeCell ref="F46:H46"/>
    <mergeCell ref="B47:B48"/>
    <mergeCell ref="C47:C48"/>
    <mergeCell ref="D47:D48"/>
    <mergeCell ref="E47:E48"/>
    <mergeCell ref="F47:H47"/>
    <mergeCell ref="F49:H51"/>
    <mergeCell ref="B52:B54"/>
    <mergeCell ref="C52:C54"/>
    <mergeCell ref="D52:D54"/>
    <mergeCell ref="F86:H86"/>
    <mergeCell ref="F90:H90"/>
    <mergeCell ref="E83:E84"/>
    <mergeCell ref="F83:H83"/>
    <mergeCell ref="D83:D84"/>
    <mergeCell ref="F89:H89"/>
    <mergeCell ref="F87:H87"/>
    <mergeCell ref="B68:B69"/>
    <mergeCell ref="C68:C69"/>
    <mergeCell ref="F73:H73"/>
    <mergeCell ref="F74:H74"/>
    <mergeCell ref="F75:H75"/>
    <mergeCell ref="F38:H38"/>
    <mergeCell ref="F39:H39"/>
    <mergeCell ref="B37:B39"/>
    <mergeCell ref="C37:C39"/>
    <mergeCell ref="D37:D39"/>
    <mergeCell ref="J25:J32"/>
    <mergeCell ref="E37:E39"/>
    <mergeCell ref="F52:H52"/>
    <mergeCell ref="F53:H53"/>
    <mergeCell ref="I49:I51"/>
    <mergeCell ref="J49:J51"/>
    <mergeCell ref="E52:E54"/>
    <mergeCell ref="J52:J54"/>
    <mergeCell ref="F45:H45"/>
    <mergeCell ref="J40:J41"/>
    <mergeCell ref="F41:H41"/>
    <mergeCell ref="E42:E46"/>
    <mergeCell ref="F42:H42"/>
    <mergeCell ref="J42:J46"/>
    <mergeCell ref="F43:H43"/>
    <mergeCell ref="F44:H44"/>
    <mergeCell ref="F54:H54"/>
    <mergeCell ref="J37:J39"/>
    <mergeCell ref="J47:J48"/>
    <mergeCell ref="F48:H48"/>
    <mergeCell ref="B40:B41"/>
    <mergeCell ref="C40:C41"/>
    <mergeCell ref="D40:D41"/>
    <mergeCell ref="E40:E41"/>
    <mergeCell ref="F40:H40"/>
    <mergeCell ref="B42:B46"/>
    <mergeCell ref="C42:C46"/>
    <mergeCell ref="D42:D46"/>
    <mergeCell ref="A17:J17"/>
    <mergeCell ref="J33:J36"/>
    <mergeCell ref="E10:F10"/>
    <mergeCell ref="A11:D11"/>
    <mergeCell ref="E11:F11"/>
    <mergeCell ref="A12:D12"/>
    <mergeCell ref="E12:F12"/>
    <mergeCell ref="D25:D32"/>
    <mergeCell ref="E25:E32"/>
    <mergeCell ref="F29:H29"/>
    <mergeCell ref="F30:H30"/>
    <mergeCell ref="C33:C36"/>
    <mergeCell ref="D33:D36"/>
    <mergeCell ref="E33:E36"/>
    <mergeCell ref="F33:H33"/>
    <mergeCell ref="A13:D13"/>
    <mergeCell ref="E13:F13"/>
    <mergeCell ref="A14:D14"/>
    <mergeCell ref="E14:F14"/>
    <mergeCell ref="A15:D15"/>
    <mergeCell ref="E15:F15"/>
    <mergeCell ref="A25:A48"/>
    <mergeCell ref="B25:B32"/>
    <mergeCell ref="C25:C32"/>
    <mergeCell ref="F34:H34"/>
    <mergeCell ref="F35:H35"/>
    <mergeCell ref="F36:H36"/>
    <mergeCell ref="F31:H31"/>
    <mergeCell ref="B33:B36"/>
    <mergeCell ref="E22:E24"/>
    <mergeCell ref="F22:H22"/>
    <mergeCell ref="F37:H37"/>
    <mergeCell ref="F26:H26"/>
    <mergeCell ref="F27:H27"/>
    <mergeCell ref="F28:H28"/>
    <mergeCell ref="F32:H32"/>
    <mergeCell ref="F25:H25"/>
    <mergeCell ref="F16:H16"/>
    <mergeCell ref="I1:J1"/>
    <mergeCell ref="I2:J2"/>
    <mergeCell ref="I3:J3"/>
    <mergeCell ref="I4:J4"/>
    <mergeCell ref="I5:J5"/>
    <mergeCell ref="I6:J6"/>
    <mergeCell ref="A18:A24"/>
    <mergeCell ref="B18:B20"/>
    <mergeCell ref="C18:C20"/>
    <mergeCell ref="D18:D20"/>
    <mergeCell ref="E18:E20"/>
    <mergeCell ref="F18:H18"/>
    <mergeCell ref="J18:J20"/>
    <mergeCell ref="F19:H19"/>
    <mergeCell ref="J22:J24"/>
    <mergeCell ref="F23:H23"/>
    <mergeCell ref="F24:H24"/>
    <mergeCell ref="F20:H20"/>
    <mergeCell ref="F21:H21"/>
    <mergeCell ref="B22:B24"/>
    <mergeCell ref="C22:C24"/>
    <mergeCell ref="D22:D24"/>
    <mergeCell ref="A8:J8"/>
    <mergeCell ref="A10:D10"/>
    <mergeCell ref="F103:H104"/>
    <mergeCell ref="I103:I104"/>
    <mergeCell ref="A49:A56"/>
    <mergeCell ref="C98:C99"/>
    <mergeCell ref="A103:A112"/>
    <mergeCell ref="B105:B109"/>
    <mergeCell ref="C105:C109"/>
    <mergeCell ref="D105:D109"/>
    <mergeCell ref="F68:H68"/>
    <mergeCell ref="F69:H69"/>
    <mergeCell ref="E65:E66"/>
    <mergeCell ref="F65:H65"/>
    <mergeCell ref="F66:H66"/>
    <mergeCell ref="F67:H67"/>
    <mergeCell ref="B65:B66"/>
    <mergeCell ref="C65:C66"/>
    <mergeCell ref="D65:D66"/>
    <mergeCell ref="C83:C84"/>
    <mergeCell ref="E105:E109"/>
    <mergeCell ref="B86:B90"/>
    <mergeCell ref="C86:C90"/>
    <mergeCell ref="D86:D90"/>
    <mergeCell ref="E86:E90"/>
  </mergeCells>
  <conditionalFormatting sqref="E91:E105 J91:J105 E110:E113 J110:J117 E115:E117">
    <cfRule type="expression" dxfId="35" priority="3">
      <formula>AND(OR($E91&gt;110%,$E91&lt;90%),ISBLANK($J91))</formula>
    </cfRule>
  </conditionalFormatting>
  <conditionalFormatting sqref="E122:E127 J122:J127">
    <cfRule type="expression" dxfId="34" priority="2">
      <formula>AND(OR($E122&gt;110%,$E122&lt;90%),ISBLANK($J122))</formula>
    </cfRule>
  </conditionalFormatting>
  <conditionalFormatting sqref="E131:E151 J131:J152">
    <cfRule type="expression" dxfId="33" priority="1">
      <formula>AND(OR($E131&gt;110%,$E131&lt;90%),ISBLANK($J131))</formula>
    </cfRule>
  </conditionalFormatting>
  <conditionalFormatting sqref="I11:J15">
    <cfRule type="expression" dxfId="32" priority="6">
      <formula>AND(OR($I11&gt;110%,$I11&lt;90%),ISBLANK($J11))</formula>
    </cfRule>
  </conditionalFormatting>
  <conditionalFormatting sqref="J18:J49 E18:E52 J52 E55:E72 J55:J72 E81:E86 J81:J86">
    <cfRule type="expression" dxfId="31" priority="4">
      <formula>AND(OR($E18&gt;110%,$E18&lt;90%),ISBLANK($J18))</formula>
    </cfRule>
  </conditionalFormatting>
  <pageMargins left="0.7" right="0.7" top="0.75" bottom="0.75" header="0.3" footer="0.3"/>
  <pageSetup paperSize="9" scale="65" fitToHeight="0" orientation="landscape" horizontalDpi="4294967294" verticalDpi="4294967294" r:id="rId1"/>
  <rowBreaks count="6" manualBreakCount="6">
    <brk id="15" max="9" man="1"/>
    <brk id="36" max="9" man="1"/>
    <brk id="62" max="9" man="1"/>
    <brk id="70" max="9" man="1"/>
    <brk id="90" max="9" man="1"/>
    <brk id="100" max="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J125"/>
  <sheetViews>
    <sheetView topLeftCell="A44" zoomScale="90" zoomScaleNormal="90" workbookViewId="0">
      <selection activeCell="C47" sqref="C47"/>
    </sheetView>
  </sheetViews>
  <sheetFormatPr defaultColWidth="9.1796875" defaultRowHeight="14.5" x14ac:dyDescent="0.35"/>
  <cols>
    <col min="1" max="1" width="55.453125" style="1" customWidth="1"/>
    <col min="2" max="2" width="27.1796875" style="1" customWidth="1"/>
    <col min="3" max="3" width="11.453125" style="2" customWidth="1"/>
    <col min="4" max="4" width="12" style="2" customWidth="1"/>
    <col min="5" max="5" width="11.1796875" style="3" customWidth="1"/>
    <col min="6" max="6" width="21.1796875" style="1" customWidth="1"/>
    <col min="7" max="8" width="10.7265625" style="1" customWidth="1"/>
    <col min="9" max="9" width="10.81640625" style="39" customWidth="1"/>
    <col min="10" max="10" width="35.453125" style="32" customWidth="1"/>
    <col min="11" max="11" width="14.1796875" style="1" customWidth="1"/>
    <col min="12" max="12" width="10" style="1" customWidth="1"/>
    <col min="13" max="16384" width="9.1796875" style="1"/>
  </cols>
  <sheetData>
    <row r="1" spans="1:10" ht="17" x14ac:dyDescent="0.35">
      <c r="I1" s="328" t="s">
        <v>0</v>
      </c>
      <c r="J1" s="328"/>
    </row>
    <row r="2" spans="1:10" ht="17" x14ac:dyDescent="0.35">
      <c r="I2" s="328" t="s">
        <v>1</v>
      </c>
      <c r="J2" s="328"/>
    </row>
    <row r="3" spans="1:10" ht="17" x14ac:dyDescent="0.35">
      <c r="I3" s="328" t="s">
        <v>2</v>
      </c>
      <c r="J3" s="328"/>
    </row>
    <row r="4" spans="1:10" ht="17" x14ac:dyDescent="0.35">
      <c r="I4" s="79" t="s">
        <v>173</v>
      </c>
      <c r="J4" s="79"/>
    </row>
    <row r="5" spans="1:10" ht="17" x14ac:dyDescent="0.35">
      <c r="I5" s="128" t="s">
        <v>4</v>
      </c>
      <c r="J5" s="128"/>
    </row>
    <row r="6" spans="1:10" ht="17" x14ac:dyDescent="0.35">
      <c r="I6" s="328" t="s">
        <v>5</v>
      </c>
      <c r="J6" s="328"/>
    </row>
    <row r="7" spans="1:10" ht="25.5" customHeight="1" x14ac:dyDescent="0.35"/>
    <row r="8" spans="1:10" ht="69.75" customHeight="1" x14ac:dyDescent="0.35">
      <c r="A8" s="234" t="s">
        <v>268</v>
      </c>
      <c r="B8" s="234"/>
      <c r="C8" s="234"/>
      <c r="D8" s="234"/>
      <c r="E8" s="234"/>
      <c r="F8" s="234"/>
      <c r="G8" s="234"/>
      <c r="H8" s="234"/>
      <c r="I8" s="234"/>
      <c r="J8" s="234"/>
    </row>
    <row r="9" spans="1:10" ht="26.25" customHeight="1" x14ac:dyDescent="0.35">
      <c r="A9" s="4"/>
      <c r="B9" s="4"/>
      <c r="C9" s="5"/>
      <c r="D9" s="5"/>
      <c r="E9" s="5"/>
      <c r="F9" s="4"/>
      <c r="G9" s="4"/>
      <c r="H9" s="4"/>
      <c r="I9" s="5"/>
      <c r="J9" s="6"/>
    </row>
    <row r="10" spans="1:10" ht="67.5" customHeight="1" x14ac:dyDescent="0.35">
      <c r="A10" s="142" t="s">
        <v>7</v>
      </c>
      <c r="B10" s="142"/>
      <c r="C10" s="142"/>
      <c r="D10" s="142"/>
      <c r="E10" s="134" t="s">
        <v>8</v>
      </c>
      <c r="F10" s="135"/>
      <c r="G10" s="11" t="s">
        <v>9</v>
      </c>
      <c r="H10" s="11" t="s">
        <v>10</v>
      </c>
      <c r="I10" s="62" t="s">
        <v>11</v>
      </c>
      <c r="J10" s="33" t="s">
        <v>12</v>
      </c>
    </row>
    <row r="11" spans="1:10" ht="63" customHeight="1" x14ac:dyDescent="0.35">
      <c r="A11" s="139" t="s">
        <v>13</v>
      </c>
      <c r="B11" s="141"/>
      <c r="C11" s="141"/>
      <c r="D11" s="140"/>
      <c r="E11" s="139"/>
      <c r="F11" s="140"/>
      <c r="G11" s="14"/>
      <c r="H11" s="14"/>
      <c r="I11" s="15" t="e">
        <f>+H11/G11</f>
        <v>#DIV/0!</v>
      </c>
      <c r="J11" s="16"/>
    </row>
    <row r="12" spans="1:10" ht="66.75" customHeight="1" x14ac:dyDescent="0.35">
      <c r="A12" s="139" t="s">
        <v>14</v>
      </c>
      <c r="B12" s="141"/>
      <c r="C12" s="141"/>
      <c r="D12" s="140"/>
      <c r="E12" s="139"/>
      <c r="F12" s="140"/>
      <c r="G12" s="14"/>
      <c r="H12" s="14"/>
      <c r="I12" s="15" t="e">
        <f>+H12/G12</f>
        <v>#DIV/0!</v>
      </c>
      <c r="J12" s="16"/>
    </row>
    <row r="13" spans="1:10" ht="67.5" customHeight="1" x14ac:dyDescent="0.35">
      <c r="A13" s="139" t="s">
        <v>15</v>
      </c>
      <c r="B13" s="141"/>
      <c r="C13" s="141"/>
      <c r="D13" s="140"/>
      <c r="E13" s="139"/>
      <c r="F13" s="140"/>
      <c r="G13" s="14"/>
      <c r="H13" s="14"/>
      <c r="I13" s="15" t="e">
        <f>+H13/G13</f>
        <v>#DIV/0!</v>
      </c>
      <c r="J13" s="16"/>
    </row>
    <row r="14" spans="1:10" ht="67.5" customHeight="1" x14ac:dyDescent="0.35">
      <c r="A14" s="143" t="s">
        <v>16</v>
      </c>
      <c r="B14" s="143"/>
      <c r="C14" s="143"/>
      <c r="D14" s="143"/>
      <c r="E14" s="139"/>
      <c r="F14" s="140"/>
      <c r="G14" s="14"/>
      <c r="H14" s="14"/>
      <c r="I14" s="15" t="e">
        <f t="shared" ref="I14:I15" si="0">+H14/G14</f>
        <v>#DIV/0!</v>
      </c>
      <c r="J14" s="16"/>
    </row>
    <row r="15" spans="1:10" ht="67.5" customHeight="1" x14ac:dyDescent="0.35">
      <c r="A15" s="143" t="s">
        <v>17</v>
      </c>
      <c r="B15" s="143"/>
      <c r="C15" s="143"/>
      <c r="D15" s="143"/>
      <c r="E15" s="139"/>
      <c r="F15" s="140"/>
      <c r="G15" s="14"/>
      <c r="H15" s="14"/>
      <c r="I15" s="15" t="e">
        <f t="shared" si="0"/>
        <v>#DIV/0!</v>
      </c>
      <c r="J15" s="16"/>
    </row>
    <row r="16" spans="1:10" ht="51.75" customHeight="1" x14ac:dyDescent="0.35">
      <c r="A16" s="20" t="s">
        <v>18</v>
      </c>
      <c r="B16" s="11" t="s">
        <v>269</v>
      </c>
      <c r="C16" s="13" t="s">
        <v>9</v>
      </c>
      <c r="D16" s="13" t="s">
        <v>10</v>
      </c>
      <c r="E16" s="12" t="s">
        <v>11</v>
      </c>
      <c r="F16" s="134" t="s">
        <v>270</v>
      </c>
      <c r="G16" s="337"/>
      <c r="H16" s="135"/>
      <c r="I16" s="40" t="s">
        <v>10</v>
      </c>
      <c r="J16" s="33" t="s">
        <v>12</v>
      </c>
    </row>
    <row r="17" spans="1:10" ht="24" customHeight="1" x14ac:dyDescent="0.35">
      <c r="A17" s="338" t="s">
        <v>271</v>
      </c>
      <c r="B17" s="339"/>
      <c r="C17" s="339"/>
      <c r="D17" s="339"/>
      <c r="E17" s="339"/>
      <c r="F17" s="339"/>
      <c r="G17" s="339"/>
      <c r="H17" s="339"/>
      <c r="I17" s="339"/>
      <c r="J17" s="340"/>
    </row>
    <row r="18" spans="1:10" ht="33" customHeight="1" x14ac:dyDescent="0.35">
      <c r="A18" s="315" t="s">
        <v>272</v>
      </c>
      <c r="B18" s="132" t="s">
        <v>273</v>
      </c>
      <c r="C18" s="309"/>
      <c r="D18" s="320" t="e">
        <f>I19/I18</f>
        <v>#DIV/0!</v>
      </c>
      <c r="E18" s="302" t="e">
        <f>D18/C18</f>
        <v>#DIV/0!</v>
      </c>
      <c r="F18" s="176" t="s">
        <v>274</v>
      </c>
      <c r="G18" s="177"/>
      <c r="H18" s="178"/>
      <c r="I18" s="17"/>
      <c r="J18" s="316"/>
    </row>
    <row r="19" spans="1:10" ht="48.75" customHeight="1" x14ac:dyDescent="0.35">
      <c r="A19" s="329"/>
      <c r="B19" s="132"/>
      <c r="C19" s="309"/>
      <c r="D19" s="320"/>
      <c r="E19" s="302"/>
      <c r="F19" s="176" t="s">
        <v>275</v>
      </c>
      <c r="G19" s="177"/>
      <c r="H19" s="178"/>
      <c r="I19" s="17"/>
      <c r="J19" s="316"/>
    </row>
    <row r="20" spans="1:10" ht="48.75" customHeight="1" x14ac:dyDescent="0.35">
      <c r="A20" s="329"/>
      <c r="B20" s="132"/>
      <c r="C20" s="309"/>
      <c r="D20" s="320"/>
      <c r="E20" s="302"/>
      <c r="F20" s="176" t="s">
        <v>276</v>
      </c>
      <c r="G20" s="177"/>
      <c r="H20" s="178"/>
      <c r="I20" s="17"/>
      <c r="J20" s="316"/>
    </row>
    <row r="21" spans="1:10" ht="33" customHeight="1" x14ac:dyDescent="0.35">
      <c r="A21" s="329"/>
      <c r="B21" s="132"/>
      <c r="C21" s="309"/>
      <c r="D21" s="320"/>
      <c r="E21" s="302"/>
      <c r="F21" s="176" t="s">
        <v>277</v>
      </c>
      <c r="G21" s="177"/>
      <c r="H21" s="178"/>
      <c r="I21" s="17"/>
      <c r="J21" s="316"/>
    </row>
    <row r="22" spans="1:10" ht="33" customHeight="1" x14ac:dyDescent="0.35">
      <c r="A22" s="329"/>
      <c r="B22" s="313"/>
      <c r="C22" s="309"/>
      <c r="D22" s="320"/>
      <c r="E22" s="302"/>
      <c r="F22" s="176" t="s">
        <v>278</v>
      </c>
      <c r="G22" s="177"/>
      <c r="H22" s="178"/>
      <c r="I22" s="17"/>
      <c r="J22" s="316"/>
    </row>
    <row r="23" spans="1:10" ht="49.4" customHeight="1" x14ac:dyDescent="0.35">
      <c r="A23" s="329"/>
      <c r="B23" s="132" t="s">
        <v>279</v>
      </c>
      <c r="C23" s="309"/>
      <c r="D23" s="327"/>
      <c r="E23" s="302" t="e">
        <f>D23/C23</f>
        <v>#DIV/0!</v>
      </c>
      <c r="F23" s="176" t="s">
        <v>280</v>
      </c>
      <c r="G23" s="177"/>
      <c r="H23" s="178"/>
      <c r="I23" s="17"/>
      <c r="J23" s="316"/>
    </row>
    <row r="24" spans="1:10" ht="49.5" customHeight="1" x14ac:dyDescent="0.35">
      <c r="A24" s="329"/>
      <c r="B24" s="132"/>
      <c r="C24" s="309"/>
      <c r="D24" s="327"/>
      <c r="E24" s="302"/>
      <c r="F24" s="317" t="s">
        <v>281</v>
      </c>
      <c r="G24" s="318"/>
      <c r="H24" s="319"/>
      <c r="I24" s="17"/>
      <c r="J24" s="316"/>
    </row>
    <row r="25" spans="1:10" ht="63.75" customHeight="1" x14ac:dyDescent="0.35">
      <c r="A25" s="329"/>
      <c r="B25" s="132" t="s">
        <v>282</v>
      </c>
      <c r="C25" s="309"/>
      <c r="D25" s="320" t="e">
        <f>I26/I18*100</f>
        <v>#DIV/0!</v>
      </c>
      <c r="E25" s="302" t="e">
        <f t="shared" ref="E25" si="1">D25/C25</f>
        <v>#DIV/0!</v>
      </c>
      <c r="F25" s="176" t="s">
        <v>283</v>
      </c>
      <c r="G25" s="177"/>
      <c r="H25" s="178"/>
      <c r="I25" s="17"/>
      <c r="J25" s="316"/>
    </row>
    <row r="26" spans="1:10" ht="82.5" customHeight="1" x14ac:dyDescent="0.35">
      <c r="A26" s="329"/>
      <c r="B26" s="132"/>
      <c r="C26" s="309"/>
      <c r="D26" s="320"/>
      <c r="E26" s="302"/>
      <c r="F26" s="176" t="s">
        <v>284</v>
      </c>
      <c r="G26" s="177"/>
      <c r="H26" s="178"/>
      <c r="I26" s="17"/>
      <c r="J26" s="316"/>
    </row>
    <row r="27" spans="1:10" ht="34.5" customHeight="1" x14ac:dyDescent="0.35">
      <c r="A27" s="315" t="s">
        <v>285</v>
      </c>
      <c r="B27" s="132" t="s">
        <v>222</v>
      </c>
      <c r="C27" s="309"/>
      <c r="D27" s="320" t="e">
        <f>I29/I27</f>
        <v>#DIV/0!</v>
      </c>
      <c r="E27" s="302" t="e">
        <f>D27/C27</f>
        <v>#DIV/0!</v>
      </c>
      <c r="F27" s="176" t="s">
        <v>223</v>
      </c>
      <c r="G27" s="177"/>
      <c r="H27" s="178"/>
      <c r="I27" s="17"/>
      <c r="J27" s="316"/>
    </row>
    <row r="28" spans="1:10" ht="33" customHeight="1" x14ac:dyDescent="0.35">
      <c r="A28" s="329"/>
      <c r="B28" s="132"/>
      <c r="C28" s="309"/>
      <c r="D28" s="320"/>
      <c r="E28" s="302" t="e">
        <f t="shared" ref="E28" si="2">D28/C28</f>
        <v>#DIV/0!</v>
      </c>
      <c r="F28" s="176" t="s">
        <v>224</v>
      </c>
      <c r="G28" s="177"/>
      <c r="H28" s="178"/>
      <c r="I28" s="17"/>
      <c r="J28" s="316"/>
    </row>
    <row r="29" spans="1:10" ht="33" customHeight="1" x14ac:dyDescent="0.35">
      <c r="A29" s="329"/>
      <c r="B29" s="132"/>
      <c r="C29" s="309"/>
      <c r="D29" s="320"/>
      <c r="E29" s="302"/>
      <c r="F29" s="176" t="s">
        <v>286</v>
      </c>
      <c r="G29" s="177"/>
      <c r="H29" s="178"/>
      <c r="I29" s="17"/>
      <c r="J29" s="316"/>
    </row>
    <row r="30" spans="1:10" ht="49.5" customHeight="1" x14ac:dyDescent="0.35">
      <c r="A30" s="329"/>
      <c r="B30" s="132"/>
      <c r="C30" s="309"/>
      <c r="D30" s="320"/>
      <c r="E30" s="302"/>
      <c r="F30" s="176" t="s">
        <v>227</v>
      </c>
      <c r="G30" s="177"/>
      <c r="H30" s="178"/>
      <c r="I30" s="17"/>
      <c r="J30" s="316"/>
    </row>
    <row r="31" spans="1:10" ht="79.5" customHeight="1" x14ac:dyDescent="0.35">
      <c r="A31" s="329"/>
      <c r="B31" s="313"/>
      <c r="C31" s="309"/>
      <c r="D31" s="320"/>
      <c r="E31" s="302" t="e">
        <f t="shared" ref="E31" si="3">D31/C31</f>
        <v>#DIV/0!</v>
      </c>
      <c r="F31" s="176" t="s">
        <v>228</v>
      </c>
      <c r="G31" s="177"/>
      <c r="H31" s="178"/>
      <c r="I31" s="17"/>
      <c r="J31" s="316"/>
    </row>
    <row r="32" spans="1:10" ht="113.25" customHeight="1" x14ac:dyDescent="0.35">
      <c r="A32" s="329"/>
      <c r="B32" s="21" t="s">
        <v>287</v>
      </c>
      <c r="C32" s="46"/>
      <c r="D32" s="47" t="e">
        <f>+I32/I18*100</f>
        <v>#DIV/0!</v>
      </c>
      <c r="E32" s="48" t="e">
        <f>D32/C32</f>
        <v>#DIV/0!</v>
      </c>
      <c r="F32" s="176" t="s">
        <v>288</v>
      </c>
      <c r="G32" s="177"/>
      <c r="H32" s="178"/>
      <c r="I32" s="17"/>
      <c r="J32" s="50"/>
    </row>
    <row r="33" spans="1:10" ht="33" customHeight="1" x14ac:dyDescent="0.35">
      <c r="A33" s="315" t="s">
        <v>289</v>
      </c>
      <c r="B33" s="132" t="s">
        <v>290</v>
      </c>
      <c r="C33" s="309"/>
      <c r="D33" s="320" t="e">
        <f>+I34/I33*100</f>
        <v>#DIV/0!</v>
      </c>
      <c r="E33" s="302" t="e">
        <f>D33/C33</f>
        <v>#DIV/0!</v>
      </c>
      <c r="F33" s="176" t="s">
        <v>291</v>
      </c>
      <c r="G33" s="177"/>
      <c r="H33" s="178"/>
      <c r="I33" s="17"/>
      <c r="J33" s="316"/>
    </row>
    <row r="34" spans="1:10" ht="33" customHeight="1" x14ac:dyDescent="0.35">
      <c r="A34" s="311"/>
      <c r="B34" s="132"/>
      <c r="C34" s="309"/>
      <c r="D34" s="320"/>
      <c r="E34" s="302" t="e">
        <f t="shared" ref="E34" si="4">D34/C34</f>
        <v>#DIV/0!</v>
      </c>
      <c r="F34" s="176" t="s">
        <v>292</v>
      </c>
      <c r="G34" s="177"/>
      <c r="H34" s="178"/>
      <c r="I34" s="17"/>
      <c r="J34" s="316"/>
    </row>
    <row r="35" spans="1:10" ht="43.5" customHeight="1" x14ac:dyDescent="0.35">
      <c r="A35" s="311"/>
      <c r="B35" s="325" t="s">
        <v>293</v>
      </c>
      <c r="C35" s="326"/>
      <c r="D35" s="320" t="e">
        <f>I36/I35*100</f>
        <v>#DIV/0!</v>
      </c>
      <c r="E35" s="302" t="e">
        <f>D35/C35</f>
        <v>#DIV/0!</v>
      </c>
      <c r="F35" s="176" t="s">
        <v>294</v>
      </c>
      <c r="G35" s="177"/>
      <c r="H35" s="178"/>
      <c r="I35" s="17"/>
      <c r="J35" s="333"/>
    </row>
    <row r="36" spans="1:10" ht="43.5" customHeight="1" x14ac:dyDescent="0.35">
      <c r="A36" s="311"/>
      <c r="B36" s="325"/>
      <c r="C36" s="326"/>
      <c r="D36" s="320"/>
      <c r="E36" s="302"/>
      <c r="F36" s="176" t="s">
        <v>295</v>
      </c>
      <c r="G36" s="177"/>
      <c r="H36" s="178"/>
      <c r="I36" s="17"/>
      <c r="J36" s="333"/>
    </row>
    <row r="37" spans="1:10" ht="63" customHeight="1" x14ac:dyDescent="0.35">
      <c r="A37" s="311"/>
      <c r="B37" s="325" t="s">
        <v>296</v>
      </c>
      <c r="C37" s="309"/>
      <c r="D37" s="320" t="e">
        <f>I38/I37*100-100</f>
        <v>#DIV/0!</v>
      </c>
      <c r="E37" s="302" t="e">
        <f>D37/C37</f>
        <v>#DIV/0!</v>
      </c>
      <c r="F37" s="176" t="s">
        <v>297</v>
      </c>
      <c r="G37" s="177"/>
      <c r="H37" s="178"/>
      <c r="I37" s="17"/>
      <c r="J37" s="316"/>
    </row>
    <row r="38" spans="1:10" ht="48.75" customHeight="1" x14ac:dyDescent="0.35">
      <c r="A38" s="324"/>
      <c r="B38" s="325"/>
      <c r="C38" s="309"/>
      <c r="D38" s="320"/>
      <c r="E38" s="302" t="e">
        <f t="shared" ref="E38" si="5">D38/C38</f>
        <v>#DIV/0!</v>
      </c>
      <c r="F38" s="176" t="s">
        <v>298</v>
      </c>
      <c r="G38" s="177"/>
      <c r="H38" s="178"/>
      <c r="I38" s="17"/>
      <c r="J38" s="316"/>
    </row>
    <row r="39" spans="1:10" ht="33" customHeight="1" x14ac:dyDescent="0.35">
      <c r="A39" s="315" t="s">
        <v>299</v>
      </c>
      <c r="B39" s="132" t="s">
        <v>300</v>
      </c>
      <c r="C39" s="309"/>
      <c r="D39" s="314">
        <f>+I39+I41+I43</f>
        <v>0</v>
      </c>
      <c r="E39" s="302" t="e">
        <f>D39/C39</f>
        <v>#DIV/0!</v>
      </c>
      <c r="F39" s="176" t="s">
        <v>301</v>
      </c>
      <c r="G39" s="177"/>
      <c r="H39" s="178"/>
      <c r="I39" s="17"/>
      <c r="J39" s="316"/>
    </row>
    <row r="40" spans="1:10" ht="33" customHeight="1" x14ac:dyDescent="0.35">
      <c r="A40" s="311"/>
      <c r="B40" s="132"/>
      <c r="C40" s="309"/>
      <c r="D40" s="314"/>
      <c r="E40" s="302"/>
      <c r="F40" s="317" t="s">
        <v>302</v>
      </c>
      <c r="G40" s="318"/>
      <c r="H40" s="319"/>
      <c r="I40" s="17"/>
      <c r="J40" s="316"/>
    </row>
    <row r="41" spans="1:10" ht="33" customHeight="1" x14ac:dyDescent="0.35">
      <c r="A41" s="311"/>
      <c r="B41" s="132"/>
      <c r="C41" s="309"/>
      <c r="D41" s="314"/>
      <c r="E41" s="302" t="e">
        <f t="shared" ref="E41" si="6">D41/C41</f>
        <v>#DIV/0!</v>
      </c>
      <c r="F41" s="303" t="s">
        <v>303</v>
      </c>
      <c r="G41" s="304"/>
      <c r="H41" s="305"/>
      <c r="I41" s="17"/>
      <c r="J41" s="316"/>
    </row>
    <row r="42" spans="1:10" ht="33" customHeight="1" x14ac:dyDescent="0.35">
      <c r="A42" s="311"/>
      <c r="B42" s="306" t="s">
        <v>304</v>
      </c>
      <c r="C42" s="309"/>
      <c r="D42" s="314">
        <f>+I40+I42+I44</f>
        <v>0</v>
      </c>
      <c r="E42" s="302" t="e">
        <f>D42/C42</f>
        <v>#DIV/0!</v>
      </c>
      <c r="F42" s="317" t="s">
        <v>305</v>
      </c>
      <c r="G42" s="318"/>
      <c r="H42" s="319"/>
      <c r="I42" s="17"/>
      <c r="J42" s="316"/>
    </row>
    <row r="43" spans="1:10" ht="22.5" customHeight="1" x14ac:dyDescent="0.35">
      <c r="A43" s="311"/>
      <c r="B43" s="307"/>
      <c r="C43" s="309"/>
      <c r="D43" s="314"/>
      <c r="E43" s="302"/>
      <c r="F43" s="176" t="s">
        <v>306</v>
      </c>
      <c r="G43" s="177"/>
      <c r="H43" s="178"/>
      <c r="I43" s="17"/>
      <c r="J43" s="316"/>
    </row>
    <row r="44" spans="1:10" ht="26.25" customHeight="1" x14ac:dyDescent="0.35">
      <c r="A44" s="311"/>
      <c r="B44" s="307"/>
      <c r="C44" s="309"/>
      <c r="D44" s="314"/>
      <c r="E44" s="302" t="e">
        <f t="shared" ref="E44" si="7">D44/C44</f>
        <v>#DIV/0!</v>
      </c>
      <c r="F44" s="317" t="s">
        <v>307</v>
      </c>
      <c r="G44" s="318"/>
      <c r="H44" s="319"/>
      <c r="I44" s="17"/>
      <c r="J44" s="316"/>
    </row>
    <row r="45" spans="1:10" ht="33" customHeight="1" x14ac:dyDescent="0.35">
      <c r="A45" s="311"/>
      <c r="B45" s="307"/>
      <c r="C45" s="309"/>
      <c r="D45" s="314"/>
      <c r="E45" s="302"/>
      <c r="F45" s="176" t="s">
        <v>308</v>
      </c>
      <c r="G45" s="177"/>
      <c r="H45" s="178"/>
      <c r="I45" s="17"/>
      <c r="J45" s="316"/>
    </row>
    <row r="46" spans="1:10" ht="33" customHeight="1" x14ac:dyDescent="0.35">
      <c r="A46" s="311"/>
      <c r="B46" s="308"/>
      <c r="C46" s="309"/>
      <c r="D46" s="314"/>
      <c r="E46" s="302"/>
      <c r="F46" s="317" t="s">
        <v>309</v>
      </c>
      <c r="G46" s="318"/>
      <c r="H46" s="319"/>
      <c r="I46" s="17"/>
      <c r="J46" s="316"/>
    </row>
    <row r="47" spans="1:10" ht="49.4" customHeight="1" x14ac:dyDescent="0.35">
      <c r="A47" s="311"/>
      <c r="B47" s="21" t="s">
        <v>60</v>
      </c>
      <c r="C47" s="46"/>
      <c r="D47" s="17"/>
      <c r="E47" s="48" t="e">
        <f>D47/C47</f>
        <v>#DIV/0!</v>
      </c>
      <c r="F47" s="275" t="s">
        <v>61</v>
      </c>
      <c r="G47" s="276"/>
      <c r="H47" s="277"/>
      <c r="I47" s="272"/>
      <c r="J47" s="330"/>
    </row>
    <row r="48" spans="1:10" ht="51" customHeight="1" x14ac:dyDescent="0.35">
      <c r="A48" s="311"/>
      <c r="B48" s="61" t="s">
        <v>62</v>
      </c>
      <c r="C48" s="46"/>
      <c r="D48" s="17"/>
      <c r="E48" s="48" t="e">
        <f t="shared" ref="E48:E49" si="8">D48/C48</f>
        <v>#DIV/0!</v>
      </c>
      <c r="F48" s="278"/>
      <c r="G48" s="279"/>
      <c r="H48" s="280"/>
      <c r="I48" s="273"/>
      <c r="J48" s="331"/>
    </row>
    <row r="49" spans="1:10" ht="56.25" customHeight="1" x14ac:dyDescent="0.35">
      <c r="A49" s="311"/>
      <c r="B49" s="61" t="s">
        <v>63</v>
      </c>
      <c r="C49" s="46"/>
      <c r="D49" s="17"/>
      <c r="E49" s="48" t="e">
        <f t="shared" si="8"/>
        <v>#DIV/0!</v>
      </c>
      <c r="F49" s="281"/>
      <c r="G49" s="282"/>
      <c r="H49" s="283"/>
      <c r="I49" s="274"/>
      <c r="J49" s="332"/>
    </row>
    <row r="50" spans="1:10" ht="52.5" customHeight="1" x14ac:dyDescent="0.35">
      <c r="A50" s="311"/>
      <c r="B50" s="21" t="s">
        <v>64</v>
      </c>
      <c r="C50" s="46"/>
      <c r="D50" s="17"/>
      <c r="E50" s="48" t="e">
        <f>D50/C50</f>
        <v>#DIV/0!</v>
      </c>
      <c r="F50" s="131" t="s">
        <v>65</v>
      </c>
      <c r="G50" s="131"/>
      <c r="H50" s="131"/>
      <c r="I50" s="17"/>
      <c r="J50" s="50"/>
    </row>
    <row r="51" spans="1:10" ht="55.5" customHeight="1" x14ac:dyDescent="0.35">
      <c r="A51" s="312" t="s">
        <v>310</v>
      </c>
      <c r="B51" s="132" t="s">
        <v>311</v>
      </c>
      <c r="C51" s="309"/>
      <c r="D51" s="314">
        <f>SUM(I51:I52)</f>
        <v>0</v>
      </c>
      <c r="E51" s="302" t="e">
        <f>D51/C51</f>
        <v>#DIV/0!</v>
      </c>
      <c r="F51" s="176" t="s">
        <v>23</v>
      </c>
      <c r="G51" s="177"/>
      <c r="H51" s="178"/>
      <c r="I51" s="17"/>
      <c r="J51" s="316"/>
    </row>
    <row r="52" spans="1:10" ht="56.25" customHeight="1" x14ac:dyDescent="0.35">
      <c r="A52" s="312"/>
      <c r="B52" s="313"/>
      <c r="C52" s="309"/>
      <c r="D52" s="314"/>
      <c r="E52" s="302"/>
      <c r="F52" s="176" t="s">
        <v>29</v>
      </c>
      <c r="G52" s="177"/>
      <c r="H52" s="178"/>
      <c r="I52" s="19">
        <f>+I59+I69+D50+D42</f>
        <v>0</v>
      </c>
      <c r="J52" s="316"/>
    </row>
    <row r="53" spans="1:10" ht="21" customHeight="1" x14ac:dyDescent="0.35">
      <c r="A53" s="321" t="s">
        <v>66</v>
      </c>
      <c r="B53" s="322"/>
      <c r="C53" s="322"/>
      <c r="D53" s="322"/>
      <c r="E53" s="322"/>
      <c r="F53" s="322"/>
      <c r="G53" s="322"/>
      <c r="H53" s="322"/>
      <c r="I53" s="322"/>
      <c r="J53" s="323"/>
    </row>
    <row r="54" spans="1:10" ht="24.75" customHeight="1" x14ac:dyDescent="0.35">
      <c r="A54" s="315" t="s">
        <v>312</v>
      </c>
      <c r="B54" s="201" t="s">
        <v>68</v>
      </c>
      <c r="C54" s="309"/>
      <c r="D54" s="314">
        <f>SUM(I54:I55)</f>
        <v>0</v>
      </c>
      <c r="E54" s="302" t="e">
        <f>D54/C54</f>
        <v>#DIV/0!</v>
      </c>
      <c r="F54" s="176" t="s">
        <v>69</v>
      </c>
      <c r="G54" s="177"/>
      <c r="H54" s="178"/>
      <c r="I54" s="17"/>
      <c r="J54" s="316"/>
    </row>
    <row r="55" spans="1:10" ht="35.25" customHeight="1" x14ac:dyDescent="0.35">
      <c r="A55" s="311"/>
      <c r="B55" s="202"/>
      <c r="C55" s="309"/>
      <c r="D55" s="314"/>
      <c r="E55" s="302"/>
      <c r="F55" s="176" t="s">
        <v>70</v>
      </c>
      <c r="G55" s="177"/>
      <c r="H55" s="178"/>
      <c r="I55" s="17"/>
      <c r="J55" s="316"/>
    </row>
    <row r="56" spans="1:10" ht="49.5" customHeight="1" x14ac:dyDescent="0.35">
      <c r="A56" s="311"/>
      <c r="B56" s="202"/>
      <c r="C56" s="309"/>
      <c r="D56" s="314"/>
      <c r="E56" s="302"/>
      <c r="F56" s="176" t="s">
        <v>71</v>
      </c>
      <c r="G56" s="177"/>
      <c r="H56" s="178"/>
      <c r="I56" s="17"/>
      <c r="J56" s="316"/>
    </row>
    <row r="57" spans="1:10" ht="23.25" customHeight="1" x14ac:dyDescent="0.35">
      <c r="A57" s="311"/>
      <c r="B57" s="202"/>
      <c r="C57" s="309"/>
      <c r="D57" s="314"/>
      <c r="E57" s="302"/>
      <c r="F57" s="176" t="s">
        <v>313</v>
      </c>
      <c r="G57" s="177"/>
      <c r="H57" s="178"/>
      <c r="I57" s="17"/>
      <c r="J57" s="316"/>
    </row>
    <row r="58" spans="1:10" ht="26.25" customHeight="1" x14ac:dyDescent="0.35">
      <c r="A58" s="311"/>
      <c r="B58" s="202"/>
      <c r="C58" s="309"/>
      <c r="D58" s="314"/>
      <c r="E58" s="302"/>
      <c r="F58" s="176" t="s">
        <v>244</v>
      </c>
      <c r="G58" s="177"/>
      <c r="H58" s="178"/>
      <c r="I58" s="17"/>
      <c r="J58" s="316"/>
    </row>
    <row r="59" spans="1:10" ht="36.75" customHeight="1" x14ac:dyDescent="0.35">
      <c r="A59" s="311"/>
      <c r="B59" s="203"/>
      <c r="C59" s="309"/>
      <c r="D59" s="314"/>
      <c r="E59" s="302"/>
      <c r="F59" s="176" t="s">
        <v>314</v>
      </c>
      <c r="G59" s="177"/>
      <c r="H59" s="178"/>
      <c r="I59" s="17"/>
      <c r="J59" s="316"/>
    </row>
    <row r="60" spans="1:10" ht="49.5" customHeight="1" x14ac:dyDescent="0.35">
      <c r="A60" s="311"/>
      <c r="B60" s="21" t="s">
        <v>72</v>
      </c>
      <c r="C60" s="46"/>
      <c r="D60" s="17"/>
      <c r="E60" s="48" t="e">
        <f>D60/C60</f>
        <v>#DIV/0!</v>
      </c>
      <c r="F60" s="176" t="s">
        <v>73</v>
      </c>
      <c r="G60" s="177"/>
      <c r="H60" s="178"/>
      <c r="I60" s="17"/>
      <c r="J60" s="50"/>
    </row>
    <row r="61" spans="1:10" ht="49.5" customHeight="1" x14ac:dyDescent="0.35">
      <c r="A61" s="324"/>
      <c r="B61" s="21" t="s">
        <v>74</v>
      </c>
      <c r="C61" s="46"/>
      <c r="D61" s="17"/>
      <c r="E61" s="48" t="e">
        <f>D61/C61</f>
        <v>#DIV/0!</v>
      </c>
      <c r="F61" s="334"/>
      <c r="G61" s="335"/>
      <c r="H61" s="335"/>
      <c r="I61" s="336"/>
      <c r="J61" s="50"/>
    </row>
    <row r="62" spans="1:10" ht="42.75" customHeight="1" x14ac:dyDescent="0.35">
      <c r="A62" s="312" t="s">
        <v>315</v>
      </c>
      <c r="B62" s="132" t="s">
        <v>316</v>
      </c>
      <c r="C62" s="309"/>
      <c r="D62" s="314">
        <f>SUM(I62:I63)</f>
        <v>0</v>
      </c>
      <c r="E62" s="302" t="e">
        <f>D62/C62</f>
        <v>#DIV/0!</v>
      </c>
      <c r="F62" s="176" t="s">
        <v>317</v>
      </c>
      <c r="G62" s="177"/>
      <c r="H62" s="178"/>
      <c r="I62" s="17"/>
      <c r="J62" s="316"/>
    </row>
    <row r="63" spans="1:10" ht="63.75" customHeight="1" x14ac:dyDescent="0.35">
      <c r="A63" s="312"/>
      <c r="B63" s="132"/>
      <c r="C63" s="309"/>
      <c r="D63" s="314"/>
      <c r="E63" s="302"/>
      <c r="F63" s="176" t="s">
        <v>318</v>
      </c>
      <c r="G63" s="177"/>
      <c r="H63" s="178"/>
      <c r="I63" s="17"/>
      <c r="J63" s="316"/>
    </row>
    <row r="64" spans="1:10" ht="49.5" customHeight="1" x14ac:dyDescent="0.35">
      <c r="A64" s="311" t="s">
        <v>319</v>
      </c>
      <c r="B64" s="132" t="s">
        <v>320</v>
      </c>
      <c r="C64" s="309"/>
      <c r="D64" s="310"/>
      <c r="E64" s="302" t="e">
        <f>D64/C64</f>
        <v>#DIV/0!</v>
      </c>
      <c r="F64" s="176" t="s">
        <v>87</v>
      </c>
      <c r="G64" s="177"/>
      <c r="H64" s="178"/>
      <c r="I64" s="17"/>
      <c r="J64" s="316"/>
    </row>
    <row r="65" spans="1:10" ht="49.5" customHeight="1" x14ac:dyDescent="0.35">
      <c r="A65" s="311"/>
      <c r="B65" s="132"/>
      <c r="C65" s="309"/>
      <c r="D65" s="310"/>
      <c r="E65" s="302"/>
      <c r="F65" s="176" t="s">
        <v>88</v>
      </c>
      <c r="G65" s="177"/>
      <c r="H65" s="178"/>
      <c r="I65" s="17"/>
      <c r="J65" s="316"/>
    </row>
    <row r="66" spans="1:10" ht="49.5" customHeight="1" x14ac:dyDescent="0.35">
      <c r="A66" s="311"/>
      <c r="B66" s="132"/>
      <c r="C66" s="309"/>
      <c r="D66" s="310"/>
      <c r="E66" s="302"/>
      <c r="F66" s="176" t="s">
        <v>90</v>
      </c>
      <c r="G66" s="177"/>
      <c r="H66" s="178"/>
      <c r="I66" s="17"/>
      <c r="J66" s="316"/>
    </row>
    <row r="67" spans="1:10" ht="49.5" customHeight="1" x14ac:dyDescent="0.35">
      <c r="A67" s="311"/>
      <c r="B67" s="132"/>
      <c r="C67" s="309"/>
      <c r="D67" s="310"/>
      <c r="E67" s="302"/>
      <c r="F67" s="176" t="s">
        <v>321</v>
      </c>
      <c r="G67" s="177"/>
      <c r="H67" s="178"/>
      <c r="I67" s="17"/>
      <c r="J67" s="316"/>
    </row>
    <row r="68" spans="1:10" ht="54.75" customHeight="1" x14ac:dyDescent="0.35">
      <c r="A68" s="315" t="s">
        <v>322</v>
      </c>
      <c r="B68" s="132" t="s">
        <v>262</v>
      </c>
      <c r="C68" s="309"/>
      <c r="D68" s="310"/>
      <c r="E68" s="302" t="e">
        <f>D68/C68</f>
        <v>#DIV/0!</v>
      </c>
      <c r="F68" s="176" t="s">
        <v>323</v>
      </c>
      <c r="G68" s="177"/>
      <c r="H68" s="178"/>
      <c r="I68" s="17"/>
      <c r="J68" s="316"/>
    </row>
    <row r="69" spans="1:10" ht="49.5" customHeight="1" x14ac:dyDescent="0.35">
      <c r="A69" s="311"/>
      <c r="B69" s="132"/>
      <c r="C69" s="309"/>
      <c r="D69" s="310"/>
      <c r="E69" s="302"/>
      <c r="F69" s="176" t="s">
        <v>95</v>
      </c>
      <c r="G69" s="177"/>
      <c r="H69" s="178"/>
      <c r="I69" s="17"/>
      <c r="J69" s="316"/>
    </row>
    <row r="70" spans="1:10" ht="108" customHeight="1" x14ac:dyDescent="0.35">
      <c r="A70" s="18" t="s">
        <v>324</v>
      </c>
      <c r="B70" s="21" t="s">
        <v>325</v>
      </c>
      <c r="C70" s="46"/>
      <c r="D70" s="17"/>
      <c r="E70" s="48" t="e">
        <f>D70/C70</f>
        <v>#DIV/0!</v>
      </c>
      <c r="F70" s="334"/>
      <c r="G70" s="335"/>
      <c r="H70" s="335"/>
      <c r="I70" s="336"/>
      <c r="J70" s="50"/>
    </row>
    <row r="71" spans="1:10" ht="22.5" customHeight="1" x14ac:dyDescent="0.35">
      <c r="A71" s="148" t="s">
        <v>98</v>
      </c>
      <c r="B71" s="148"/>
      <c r="C71" s="148"/>
      <c r="D71" s="148"/>
      <c r="E71" s="148"/>
      <c r="F71" s="148"/>
      <c r="G71" s="148"/>
      <c r="H71" s="148"/>
      <c r="I71" s="148"/>
      <c r="J71" s="148"/>
    </row>
    <row r="72" spans="1:10" ht="18.5" x14ac:dyDescent="0.35">
      <c r="A72" s="192" t="s">
        <v>99</v>
      </c>
      <c r="B72" s="192"/>
      <c r="C72" s="192"/>
      <c r="D72" s="192"/>
      <c r="E72" s="192"/>
      <c r="F72" s="192"/>
      <c r="G72" s="192"/>
      <c r="H72" s="192"/>
      <c r="I72" s="192"/>
      <c r="J72" s="192"/>
    </row>
    <row r="73" spans="1:10" ht="29.25" customHeight="1" x14ac:dyDescent="0.35">
      <c r="A73" s="146" t="s">
        <v>100</v>
      </c>
      <c r="B73" s="137" t="s">
        <v>101</v>
      </c>
      <c r="C73" s="127"/>
      <c r="D73" s="237">
        <f>(I73-I79)*100/I73</f>
        <v>100</v>
      </c>
      <c r="E73" s="123" t="e">
        <f>+D73/C73</f>
        <v>#DIV/0!</v>
      </c>
      <c r="F73" s="207" t="s">
        <v>102</v>
      </c>
      <c r="G73" s="208"/>
      <c r="H73" s="209"/>
      <c r="I73" s="247">
        <f>I75+I77+1</f>
        <v>1</v>
      </c>
      <c r="J73" s="124"/>
    </row>
    <row r="74" spans="1:10" ht="26.25" hidden="1" customHeight="1" x14ac:dyDescent="0.35">
      <c r="A74" s="146"/>
      <c r="B74" s="137"/>
      <c r="C74" s="127"/>
      <c r="D74" s="237"/>
      <c r="E74" s="123"/>
      <c r="F74" s="213"/>
      <c r="G74" s="214"/>
      <c r="H74" s="215"/>
      <c r="I74" s="248"/>
      <c r="J74" s="124"/>
    </row>
    <row r="75" spans="1:10" ht="33.75" customHeight="1" x14ac:dyDescent="0.35">
      <c r="A75" s="146"/>
      <c r="B75" s="173" t="s">
        <v>103</v>
      </c>
      <c r="C75" s="170"/>
      <c r="D75" s="238" t="e">
        <f>I75/I77</f>
        <v>#DIV/0!</v>
      </c>
      <c r="E75" s="164" t="e">
        <f>C75/D75</f>
        <v>#DIV/0!</v>
      </c>
      <c r="F75" s="126" t="s">
        <v>265</v>
      </c>
      <c r="G75" s="126"/>
      <c r="H75" s="126"/>
      <c r="I75" s="17"/>
      <c r="J75" s="149"/>
    </row>
    <row r="76" spans="1:10" ht="33.75" customHeight="1" x14ac:dyDescent="0.35">
      <c r="A76" s="146"/>
      <c r="B76" s="174"/>
      <c r="C76" s="171"/>
      <c r="D76" s="239"/>
      <c r="E76" s="165"/>
      <c r="F76" s="126" t="s">
        <v>105</v>
      </c>
      <c r="G76" s="126"/>
      <c r="H76" s="126"/>
      <c r="I76" s="17"/>
      <c r="J76" s="150"/>
    </row>
    <row r="77" spans="1:10" ht="33.75" customHeight="1" x14ac:dyDescent="0.35">
      <c r="A77" s="146"/>
      <c r="B77" s="174"/>
      <c r="C77" s="171"/>
      <c r="D77" s="239"/>
      <c r="E77" s="165"/>
      <c r="F77" s="126" t="s">
        <v>106</v>
      </c>
      <c r="G77" s="126"/>
      <c r="H77" s="126"/>
      <c r="I77" s="17"/>
      <c r="J77" s="150"/>
    </row>
    <row r="78" spans="1:10" ht="29.25" customHeight="1" x14ac:dyDescent="0.35">
      <c r="A78" s="146"/>
      <c r="B78" s="174"/>
      <c r="C78" s="171"/>
      <c r="D78" s="239"/>
      <c r="E78" s="165"/>
      <c r="F78" s="126" t="s">
        <v>107</v>
      </c>
      <c r="G78" s="126"/>
      <c r="H78" s="126"/>
      <c r="I78" s="17"/>
      <c r="J78" s="150"/>
    </row>
    <row r="79" spans="1:10" ht="29.25" customHeight="1" x14ac:dyDescent="0.35">
      <c r="A79" s="146"/>
      <c r="B79" s="175"/>
      <c r="C79" s="172"/>
      <c r="D79" s="240"/>
      <c r="E79" s="166"/>
      <c r="F79" s="195" t="s">
        <v>108</v>
      </c>
      <c r="G79" s="196"/>
      <c r="H79" s="197"/>
      <c r="I79" s="17"/>
      <c r="J79" s="151"/>
    </row>
    <row r="80" spans="1:10" ht="39.75" customHeight="1" x14ac:dyDescent="0.35">
      <c r="A80" s="146"/>
      <c r="B80" s="137" t="s">
        <v>109</v>
      </c>
      <c r="C80" s="127"/>
      <c r="D80" s="122" t="e">
        <f>(I73-I80)/I80</f>
        <v>#DIV/0!</v>
      </c>
      <c r="E80" s="123" t="e">
        <f>D80/C80</f>
        <v>#DIV/0!</v>
      </c>
      <c r="F80" s="125" t="s">
        <v>110</v>
      </c>
      <c r="G80" s="125"/>
      <c r="H80" s="125"/>
      <c r="I80" s="17"/>
      <c r="J80" s="124"/>
    </row>
    <row r="81" spans="1:10" ht="33.75" customHeight="1" x14ac:dyDescent="0.35">
      <c r="A81" s="146"/>
      <c r="B81" s="137"/>
      <c r="C81" s="127"/>
      <c r="D81" s="122"/>
      <c r="E81" s="123"/>
      <c r="F81" s="125" t="s">
        <v>111</v>
      </c>
      <c r="G81" s="125"/>
      <c r="H81" s="125"/>
      <c r="I81" s="17"/>
      <c r="J81" s="124"/>
    </row>
    <row r="82" spans="1:10" ht="33.75" customHeight="1" x14ac:dyDescent="0.35">
      <c r="A82" s="146"/>
      <c r="B82" s="137"/>
      <c r="C82" s="127"/>
      <c r="D82" s="122"/>
      <c r="E82" s="123"/>
      <c r="F82" s="185" t="s">
        <v>112</v>
      </c>
      <c r="G82" s="185"/>
      <c r="H82" s="185"/>
      <c r="I82" s="17"/>
      <c r="J82" s="124"/>
    </row>
    <row r="83" spans="1:10" ht="36.75" customHeight="1" x14ac:dyDescent="0.35">
      <c r="A83" s="146" t="s">
        <v>113</v>
      </c>
      <c r="B83" s="173" t="s">
        <v>114</v>
      </c>
      <c r="C83" s="170"/>
      <c r="D83" s="217">
        <f>I83*100/I73</f>
        <v>0</v>
      </c>
      <c r="E83" s="164" t="e">
        <f>D83/C83</f>
        <v>#DIV/0!</v>
      </c>
      <c r="F83" s="125" t="s">
        <v>115</v>
      </c>
      <c r="G83" s="125"/>
      <c r="H83" s="125"/>
      <c r="I83" s="17"/>
      <c r="J83" s="124"/>
    </row>
    <row r="84" spans="1:10" ht="38.25" customHeight="1" x14ac:dyDescent="0.35">
      <c r="A84" s="146"/>
      <c r="B84" s="175"/>
      <c r="C84" s="172"/>
      <c r="D84" s="218"/>
      <c r="E84" s="166"/>
      <c r="F84" s="186" t="s">
        <v>116</v>
      </c>
      <c r="G84" s="187"/>
      <c r="H84" s="188"/>
      <c r="I84" s="17"/>
      <c r="J84" s="124"/>
    </row>
    <row r="85" spans="1:10" ht="60" customHeight="1" x14ac:dyDescent="0.35">
      <c r="A85" s="146"/>
      <c r="B85" s="27" t="s">
        <v>117</v>
      </c>
      <c r="C85" s="38"/>
      <c r="D85" s="66">
        <f>I85/(I73-I76)</f>
        <v>0</v>
      </c>
      <c r="E85" s="28" t="e">
        <f>D85/C85</f>
        <v>#DIV/0!</v>
      </c>
      <c r="F85" s="125" t="s">
        <v>118</v>
      </c>
      <c r="G85" s="125"/>
      <c r="H85" s="125"/>
      <c r="I85" s="17"/>
      <c r="J85" s="42"/>
    </row>
    <row r="86" spans="1:10" ht="18.5" x14ac:dyDescent="0.45">
      <c r="A86" s="183" t="s">
        <v>119</v>
      </c>
      <c r="B86" s="183"/>
      <c r="C86" s="183"/>
      <c r="D86" s="183"/>
      <c r="E86" s="183"/>
      <c r="F86" s="183"/>
      <c r="G86" s="183"/>
      <c r="H86" s="183"/>
      <c r="I86" s="183"/>
      <c r="J86" s="183"/>
    </row>
    <row r="87" spans="1:10" ht="33.75" customHeight="1" x14ac:dyDescent="0.35">
      <c r="A87" s="252" t="s">
        <v>120</v>
      </c>
      <c r="B87" s="173" t="s">
        <v>121</v>
      </c>
      <c r="C87" s="170"/>
      <c r="D87" s="180">
        <f>I87+I89+I90+I91</f>
        <v>0</v>
      </c>
      <c r="E87" s="219" t="e">
        <f>D87/C87</f>
        <v>#DIV/0!</v>
      </c>
      <c r="F87" s="125" t="s">
        <v>326</v>
      </c>
      <c r="G87" s="125"/>
      <c r="H87" s="125"/>
      <c r="I87" s="17"/>
      <c r="J87" s="149"/>
    </row>
    <row r="88" spans="1:10" ht="36.75" customHeight="1" x14ac:dyDescent="0.35">
      <c r="A88" s="253"/>
      <c r="B88" s="174"/>
      <c r="C88" s="171"/>
      <c r="D88" s="181"/>
      <c r="E88" s="220"/>
      <c r="F88" s="126" t="s">
        <v>123</v>
      </c>
      <c r="G88" s="126"/>
      <c r="H88" s="126"/>
      <c r="I88" s="17"/>
      <c r="J88" s="150"/>
    </row>
    <row r="89" spans="1:10" ht="33.75" customHeight="1" x14ac:dyDescent="0.35">
      <c r="A89" s="253"/>
      <c r="B89" s="174"/>
      <c r="C89" s="171"/>
      <c r="D89" s="181"/>
      <c r="E89" s="220"/>
      <c r="F89" s="125" t="s">
        <v>124</v>
      </c>
      <c r="G89" s="125"/>
      <c r="H89" s="125"/>
      <c r="I89" s="17"/>
      <c r="J89" s="150"/>
    </row>
    <row r="90" spans="1:10" ht="33.75" customHeight="1" x14ac:dyDescent="0.35">
      <c r="A90" s="253"/>
      <c r="B90" s="174"/>
      <c r="C90" s="171"/>
      <c r="D90" s="181"/>
      <c r="E90" s="220"/>
      <c r="F90" s="125" t="s">
        <v>125</v>
      </c>
      <c r="G90" s="125"/>
      <c r="H90" s="125"/>
      <c r="I90" s="17"/>
      <c r="J90" s="150"/>
    </row>
    <row r="91" spans="1:10" ht="21.75" customHeight="1" x14ac:dyDescent="0.35">
      <c r="A91" s="253"/>
      <c r="B91" s="175"/>
      <c r="C91" s="172"/>
      <c r="D91" s="182"/>
      <c r="E91" s="221"/>
      <c r="F91" s="195" t="s">
        <v>126</v>
      </c>
      <c r="G91" s="196"/>
      <c r="H91" s="197"/>
      <c r="I91" s="17"/>
      <c r="J91" s="151"/>
    </row>
    <row r="92" spans="1:10" ht="33.75" customHeight="1" x14ac:dyDescent="0.35">
      <c r="A92" s="253"/>
      <c r="B92" s="173" t="s">
        <v>127</v>
      </c>
      <c r="C92" s="170"/>
      <c r="D92" s="180">
        <f>SUM(I92+I98+I99+I100)</f>
        <v>0</v>
      </c>
      <c r="E92" s="219" t="e">
        <f>D92/C92</f>
        <v>#DIV/0!</v>
      </c>
      <c r="F92" s="125" t="s">
        <v>128</v>
      </c>
      <c r="G92" s="125"/>
      <c r="H92" s="125"/>
      <c r="I92" s="90">
        <f>SUM(I93:I97)</f>
        <v>0</v>
      </c>
      <c r="J92" s="149"/>
    </row>
    <row r="93" spans="1:10" ht="33.75" customHeight="1" x14ac:dyDescent="0.35">
      <c r="A93" s="253"/>
      <c r="B93" s="174"/>
      <c r="C93" s="171"/>
      <c r="D93" s="181"/>
      <c r="E93" s="220"/>
      <c r="F93" s="249" t="s">
        <v>129</v>
      </c>
      <c r="G93" s="250"/>
      <c r="H93" s="251"/>
      <c r="I93" s="26"/>
      <c r="J93" s="150"/>
    </row>
    <row r="94" spans="1:10" ht="33.75" customHeight="1" x14ac:dyDescent="0.35">
      <c r="A94" s="253"/>
      <c r="B94" s="174"/>
      <c r="C94" s="171"/>
      <c r="D94" s="181"/>
      <c r="E94" s="220"/>
      <c r="F94" s="249" t="s">
        <v>130</v>
      </c>
      <c r="G94" s="250"/>
      <c r="H94" s="251"/>
      <c r="I94" s="26"/>
      <c r="J94" s="150"/>
    </row>
    <row r="95" spans="1:10" ht="33.75" customHeight="1" x14ac:dyDescent="0.35">
      <c r="A95" s="253"/>
      <c r="B95" s="174"/>
      <c r="C95" s="171"/>
      <c r="D95" s="181"/>
      <c r="E95" s="220"/>
      <c r="F95" s="249" t="s">
        <v>131</v>
      </c>
      <c r="G95" s="250"/>
      <c r="H95" s="251"/>
      <c r="I95" s="26"/>
      <c r="J95" s="150"/>
    </row>
    <row r="96" spans="1:10" ht="33.75" customHeight="1" x14ac:dyDescent="0.35">
      <c r="A96" s="253"/>
      <c r="B96" s="174"/>
      <c r="C96" s="171"/>
      <c r="D96" s="181"/>
      <c r="E96" s="220"/>
      <c r="F96" s="249" t="s">
        <v>132</v>
      </c>
      <c r="G96" s="250"/>
      <c r="H96" s="251"/>
      <c r="I96" s="26"/>
      <c r="J96" s="150"/>
    </row>
    <row r="97" spans="1:10" ht="33.75" customHeight="1" x14ac:dyDescent="0.35">
      <c r="A97" s="253"/>
      <c r="B97" s="174"/>
      <c r="C97" s="171"/>
      <c r="D97" s="181"/>
      <c r="E97" s="220"/>
      <c r="F97" s="249" t="s">
        <v>133</v>
      </c>
      <c r="G97" s="250"/>
      <c r="H97" s="251"/>
      <c r="I97" s="26"/>
      <c r="J97" s="150"/>
    </row>
    <row r="98" spans="1:10" ht="27.75" customHeight="1" x14ac:dyDescent="0.35">
      <c r="A98" s="253"/>
      <c r="B98" s="174"/>
      <c r="C98" s="171"/>
      <c r="D98" s="181"/>
      <c r="E98" s="220"/>
      <c r="F98" s="125" t="s">
        <v>134</v>
      </c>
      <c r="G98" s="125"/>
      <c r="H98" s="125"/>
      <c r="I98" s="17"/>
      <c r="J98" s="150"/>
    </row>
    <row r="99" spans="1:10" ht="27.75" customHeight="1" x14ac:dyDescent="0.35">
      <c r="A99" s="253"/>
      <c r="B99" s="174"/>
      <c r="C99" s="171"/>
      <c r="D99" s="181"/>
      <c r="E99" s="220"/>
      <c r="F99" s="125" t="s">
        <v>135</v>
      </c>
      <c r="G99" s="125"/>
      <c r="H99" s="125"/>
      <c r="I99" s="17"/>
      <c r="J99" s="150"/>
    </row>
    <row r="100" spans="1:10" ht="27.75" customHeight="1" x14ac:dyDescent="0.35">
      <c r="A100" s="253"/>
      <c r="B100" s="175"/>
      <c r="C100" s="172"/>
      <c r="D100" s="182"/>
      <c r="E100" s="221"/>
      <c r="F100" s="195" t="s">
        <v>136</v>
      </c>
      <c r="G100" s="196"/>
      <c r="H100" s="197"/>
      <c r="I100" s="17"/>
      <c r="J100" s="151"/>
    </row>
    <row r="101" spans="1:10" ht="18.5" x14ac:dyDescent="0.35">
      <c r="A101" s="192" t="s">
        <v>137</v>
      </c>
      <c r="B101" s="192"/>
      <c r="C101" s="192"/>
      <c r="D101" s="192"/>
      <c r="E101" s="192"/>
      <c r="F101" s="192"/>
      <c r="G101" s="192"/>
      <c r="H101" s="192"/>
      <c r="I101" s="192"/>
      <c r="J101" s="192"/>
    </row>
    <row r="102" spans="1:10" ht="33.75" customHeight="1" x14ac:dyDescent="0.35">
      <c r="A102" s="146" t="s">
        <v>138</v>
      </c>
      <c r="B102" s="137" t="s">
        <v>139</v>
      </c>
      <c r="C102" s="127"/>
      <c r="D102" s="122" t="e">
        <f>I108/(I102+I103+I105-I106-I107)</f>
        <v>#DIV/0!</v>
      </c>
      <c r="E102" s="123" t="e">
        <f>C102/D102</f>
        <v>#DIV/0!</v>
      </c>
      <c r="F102" s="125" t="s">
        <v>140</v>
      </c>
      <c r="G102" s="125"/>
      <c r="H102" s="125"/>
      <c r="I102" s="17"/>
      <c r="J102" s="124"/>
    </row>
    <row r="103" spans="1:10" ht="33.75" customHeight="1" x14ac:dyDescent="0.35">
      <c r="A103" s="146"/>
      <c r="B103" s="137"/>
      <c r="C103" s="127"/>
      <c r="D103" s="122"/>
      <c r="E103" s="123"/>
      <c r="F103" s="125" t="s">
        <v>141</v>
      </c>
      <c r="G103" s="125"/>
      <c r="H103" s="125"/>
      <c r="I103" s="17"/>
      <c r="J103" s="124"/>
    </row>
    <row r="104" spans="1:10" ht="33.75" customHeight="1" x14ac:dyDescent="0.35">
      <c r="A104" s="146"/>
      <c r="B104" s="137"/>
      <c r="C104" s="127"/>
      <c r="D104" s="122"/>
      <c r="E104" s="123"/>
      <c r="F104" s="126" t="s">
        <v>142</v>
      </c>
      <c r="G104" s="126"/>
      <c r="H104" s="126"/>
      <c r="I104" s="17"/>
      <c r="J104" s="124"/>
    </row>
    <row r="105" spans="1:10" ht="46.5" customHeight="1" x14ac:dyDescent="0.35">
      <c r="A105" s="146"/>
      <c r="B105" s="137"/>
      <c r="C105" s="127"/>
      <c r="D105" s="122"/>
      <c r="E105" s="123"/>
      <c r="F105" s="125" t="s">
        <v>143</v>
      </c>
      <c r="G105" s="125"/>
      <c r="H105" s="125"/>
      <c r="I105" s="17"/>
      <c r="J105" s="124"/>
    </row>
    <row r="106" spans="1:10" ht="43.5" customHeight="1" x14ac:dyDescent="0.35">
      <c r="A106" s="146"/>
      <c r="B106" s="137"/>
      <c r="C106" s="127"/>
      <c r="D106" s="122"/>
      <c r="E106" s="123"/>
      <c r="F106" s="125" t="s">
        <v>144</v>
      </c>
      <c r="G106" s="125"/>
      <c r="H106" s="125"/>
      <c r="I106" s="17"/>
      <c r="J106" s="124"/>
    </row>
    <row r="107" spans="1:10" ht="33.75" customHeight="1" x14ac:dyDescent="0.35">
      <c r="A107" s="146"/>
      <c r="B107" s="137"/>
      <c r="C107" s="127"/>
      <c r="D107" s="122"/>
      <c r="E107" s="123"/>
      <c r="F107" s="125" t="s">
        <v>145</v>
      </c>
      <c r="G107" s="125"/>
      <c r="H107" s="125"/>
      <c r="I107" s="17"/>
      <c r="J107" s="124"/>
    </row>
    <row r="108" spans="1:10" ht="48.75" customHeight="1" x14ac:dyDescent="0.35">
      <c r="A108" s="146"/>
      <c r="B108" s="137"/>
      <c r="C108" s="127"/>
      <c r="D108" s="122"/>
      <c r="E108" s="123"/>
      <c r="F108" s="125" t="s">
        <v>327</v>
      </c>
      <c r="G108" s="125"/>
      <c r="H108" s="125"/>
      <c r="I108" s="17"/>
      <c r="J108" s="124"/>
    </row>
    <row r="109" spans="1:10" ht="33.75" customHeight="1" x14ac:dyDescent="0.35">
      <c r="A109" s="146"/>
      <c r="B109" s="137"/>
      <c r="C109" s="127"/>
      <c r="D109" s="122"/>
      <c r="E109" s="123"/>
      <c r="F109" s="126" t="s">
        <v>147</v>
      </c>
      <c r="G109" s="126"/>
      <c r="H109" s="126"/>
      <c r="I109" s="17"/>
      <c r="J109" s="124"/>
    </row>
    <row r="110" spans="1:10" ht="33.75" customHeight="1" x14ac:dyDescent="0.35">
      <c r="A110" s="146" t="s">
        <v>148</v>
      </c>
      <c r="B110" s="137" t="s">
        <v>149</v>
      </c>
      <c r="C110" s="127"/>
      <c r="D110" s="122" t="e">
        <f>I115/I110</f>
        <v>#DIV/0!</v>
      </c>
      <c r="E110" s="123" t="e">
        <f>C110/D110</f>
        <v>#DIV/0!</v>
      </c>
      <c r="F110" s="125" t="s">
        <v>267</v>
      </c>
      <c r="G110" s="125"/>
      <c r="H110" s="125"/>
      <c r="I110" s="19">
        <f>SUM(I111:I112)</f>
        <v>0</v>
      </c>
      <c r="J110" s="124"/>
    </row>
    <row r="111" spans="1:10" ht="33.75" customHeight="1" x14ac:dyDescent="0.35">
      <c r="A111" s="146"/>
      <c r="B111" s="137"/>
      <c r="C111" s="127"/>
      <c r="D111" s="122"/>
      <c r="E111" s="123"/>
      <c r="F111" s="185" t="s">
        <v>151</v>
      </c>
      <c r="G111" s="185"/>
      <c r="H111" s="185"/>
      <c r="I111" s="17"/>
      <c r="J111" s="124"/>
    </row>
    <row r="112" spans="1:10" ht="48.75" customHeight="1" x14ac:dyDescent="0.35">
      <c r="A112" s="146"/>
      <c r="B112" s="137"/>
      <c r="C112" s="127"/>
      <c r="D112" s="122"/>
      <c r="E112" s="123"/>
      <c r="F112" s="185" t="s">
        <v>152</v>
      </c>
      <c r="G112" s="185"/>
      <c r="H112" s="185"/>
      <c r="I112" s="17"/>
      <c r="J112" s="124"/>
    </row>
    <row r="113" spans="1:10" ht="48.75" customHeight="1" x14ac:dyDescent="0.35">
      <c r="A113" s="146"/>
      <c r="B113" s="137" t="s">
        <v>153</v>
      </c>
      <c r="C113" s="127"/>
      <c r="D113" s="122" t="e">
        <f>I115/I113</f>
        <v>#DIV/0!</v>
      </c>
      <c r="E113" s="123" t="e">
        <f>C113/D113</f>
        <v>#DIV/0!</v>
      </c>
      <c r="F113" s="125" t="s">
        <v>154</v>
      </c>
      <c r="G113" s="125"/>
      <c r="H113" s="125"/>
      <c r="I113" s="17"/>
      <c r="J113" s="124"/>
    </row>
    <row r="114" spans="1:10" ht="33.75" customHeight="1" x14ac:dyDescent="0.35">
      <c r="A114" s="146"/>
      <c r="B114" s="137"/>
      <c r="C114" s="127"/>
      <c r="D114" s="122"/>
      <c r="E114" s="123"/>
      <c r="F114" s="125" t="s">
        <v>155</v>
      </c>
      <c r="G114" s="125"/>
      <c r="H114" s="125"/>
      <c r="I114" s="17"/>
      <c r="J114" s="124"/>
    </row>
    <row r="115" spans="1:10" ht="33.75" customHeight="1" x14ac:dyDescent="0.35">
      <c r="A115" s="146"/>
      <c r="B115" s="137"/>
      <c r="C115" s="127"/>
      <c r="D115" s="122"/>
      <c r="E115" s="123"/>
      <c r="F115" s="125" t="s">
        <v>156</v>
      </c>
      <c r="G115" s="125"/>
      <c r="H115" s="125"/>
      <c r="I115" s="17"/>
      <c r="J115" s="124"/>
    </row>
    <row r="116" spans="1:10" ht="18.5" x14ac:dyDescent="0.35">
      <c r="A116" s="192" t="s">
        <v>157</v>
      </c>
      <c r="B116" s="192"/>
      <c r="C116" s="192"/>
      <c r="D116" s="192"/>
      <c r="E116" s="192"/>
      <c r="F116" s="192"/>
      <c r="G116" s="192"/>
      <c r="H116" s="192"/>
      <c r="I116" s="192"/>
      <c r="J116" s="192"/>
    </row>
    <row r="117" spans="1:10" ht="33.75" customHeight="1" x14ac:dyDescent="0.35">
      <c r="A117" s="146" t="s">
        <v>158</v>
      </c>
      <c r="B117" s="193" t="s">
        <v>159</v>
      </c>
      <c r="C117" s="133"/>
      <c r="D117" s="122" t="e">
        <f>I118/I117*100</f>
        <v>#DIV/0!</v>
      </c>
      <c r="E117" s="123" t="e">
        <f>+D117/C117</f>
        <v>#DIV/0!</v>
      </c>
      <c r="F117" s="194" t="s">
        <v>160</v>
      </c>
      <c r="G117" s="194"/>
      <c r="H117" s="194"/>
      <c r="I117" s="31"/>
      <c r="J117" s="124"/>
    </row>
    <row r="118" spans="1:10" ht="71.150000000000006" customHeight="1" x14ac:dyDescent="0.35">
      <c r="A118" s="146"/>
      <c r="B118" s="193"/>
      <c r="C118" s="133"/>
      <c r="D118" s="122"/>
      <c r="E118" s="123"/>
      <c r="F118" s="194" t="s">
        <v>161</v>
      </c>
      <c r="G118" s="194"/>
      <c r="H118" s="194"/>
      <c r="I118" s="31"/>
      <c r="J118" s="124"/>
    </row>
    <row r="119" spans="1:10" ht="18.5" x14ac:dyDescent="0.35">
      <c r="A119" s="192" t="s">
        <v>162</v>
      </c>
      <c r="B119" s="192"/>
      <c r="C119" s="192"/>
      <c r="D119" s="192"/>
      <c r="E119" s="192"/>
      <c r="F119" s="192"/>
      <c r="G119" s="192"/>
      <c r="H119" s="192"/>
      <c r="I119" s="192"/>
      <c r="J119" s="192"/>
    </row>
    <row r="120" spans="1:10" ht="51.75" customHeight="1" x14ac:dyDescent="0.35">
      <c r="A120" s="146" t="s">
        <v>163</v>
      </c>
      <c r="B120" s="91" t="s">
        <v>164</v>
      </c>
      <c r="C120" s="38"/>
      <c r="D120" s="26"/>
      <c r="E120" s="97"/>
      <c r="F120" s="298"/>
      <c r="G120" s="299"/>
      <c r="H120" s="299"/>
      <c r="I120" s="300"/>
      <c r="J120" s="92" t="s">
        <v>165</v>
      </c>
    </row>
    <row r="121" spans="1:10" ht="73.5" customHeight="1" x14ac:dyDescent="0.35">
      <c r="A121" s="146"/>
      <c r="B121" s="137" t="s">
        <v>166</v>
      </c>
      <c r="C121" s="170"/>
      <c r="D121" s="122" t="e">
        <f>I122/I121*100</f>
        <v>#DIV/0!</v>
      </c>
      <c r="E121" s="164" t="e">
        <f>+D121/C121</f>
        <v>#DIV/0!</v>
      </c>
      <c r="F121" s="195" t="s">
        <v>167</v>
      </c>
      <c r="G121" s="196"/>
      <c r="H121" s="197"/>
      <c r="I121" s="29"/>
      <c r="J121" s="101"/>
    </row>
    <row r="122" spans="1:10" ht="73.5" customHeight="1" x14ac:dyDescent="0.35">
      <c r="A122" s="146"/>
      <c r="B122" s="137"/>
      <c r="C122" s="172"/>
      <c r="D122" s="122"/>
      <c r="E122" s="166"/>
      <c r="F122" s="195" t="s">
        <v>168</v>
      </c>
      <c r="G122" s="196"/>
      <c r="H122" s="197"/>
      <c r="I122" s="29"/>
      <c r="J122" s="89" t="s">
        <v>165</v>
      </c>
    </row>
    <row r="123" spans="1:10" customFormat="1" x14ac:dyDescent="0.35">
      <c r="C123" s="53"/>
      <c r="D123" s="53"/>
    </row>
    <row r="124" spans="1:10" customFormat="1" x14ac:dyDescent="0.35">
      <c r="A124" s="56"/>
      <c r="B124" s="56"/>
      <c r="C124" s="301"/>
      <c r="D124" s="301"/>
      <c r="E124" s="301"/>
    </row>
    <row r="125" spans="1:10" x14ac:dyDescent="0.35">
      <c r="A125" s="8" t="s">
        <v>170</v>
      </c>
      <c r="B125" s="8" t="s">
        <v>171</v>
      </c>
      <c r="C125" s="189" t="s">
        <v>172</v>
      </c>
      <c r="D125" s="189"/>
      <c r="E125" s="189"/>
      <c r="I125" s="2"/>
    </row>
  </sheetData>
  <sheetProtection algorithmName="SHA-512" hashValue="ipxDZV/hRC2lI8uGt4RS6vzHwBKKXWwIpsEAlHVbMbf+f8iPnqRZ4B2v6AwIrcGLWbNY+yKaBllRys8MihvZzA==" saltValue="XQP1FkMnaHATSceYKOEQUw==" spinCount="100000" sheet="1" formatCells="0" formatColumns="0" formatRows="0" selectLockedCells="1"/>
  <mergeCells count="267">
    <mergeCell ref="C125:E125"/>
    <mergeCell ref="F100:H100"/>
    <mergeCell ref="A119:J119"/>
    <mergeCell ref="A120:A122"/>
    <mergeCell ref="F120:I120"/>
    <mergeCell ref="B121:B122"/>
    <mergeCell ref="C121:C122"/>
    <mergeCell ref="D121:D122"/>
    <mergeCell ref="E121:E122"/>
    <mergeCell ref="F121:H121"/>
    <mergeCell ref="F122:H122"/>
    <mergeCell ref="A102:A109"/>
    <mergeCell ref="E102:E109"/>
    <mergeCell ref="J102:J109"/>
    <mergeCell ref="C92:C100"/>
    <mergeCell ref="D92:D100"/>
    <mergeCell ref="E92:E100"/>
    <mergeCell ref="F92:H92"/>
    <mergeCell ref="J92:J100"/>
    <mergeCell ref="F93:H93"/>
    <mergeCell ref="F94:H94"/>
    <mergeCell ref="F95:H95"/>
    <mergeCell ref="F96:H96"/>
    <mergeCell ref="F97:H97"/>
    <mergeCell ref="F27:H27"/>
    <mergeCell ref="B27:B31"/>
    <mergeCell ref="C27:C31"/>
    <mergeCell ref="D27:D31"/>
    <mergeCell ref="E27:E31"/>
    <mergeCell ref="F113:H113"/>
    <mergeCell ref="F114:H114"/>
    <mergeCell ref="F115:H115"/>
    <mergeCell ref="F106:H106"/>
    <mergeCell ref="F105:H105"/>
    <mergeCell ref="F107:H107"/>
    <mergeCell ref="F108:H108"/>
    <mergeCell ref="F109:H109"/>
    <mergeCell ref="F110:H110"/>
    <mergeCell ref="F111:H111"/>
    <mergeCell ref="F39:H39"/>
    <mergeCell ref="F102:H102"/>
    <mergeCell ref="F103:H103"/>
    <mergeCell ref="F90:H90"/>
    <mergeCell ref="F104:H104"/>
    <mergeCell ref="F91:H91"/>
    <mergeCell ref="B102:B109"/>
    <mergeCell ref="C102:C109"/>
    <mergeCell ref="D102:D109"/>
    <mergeCell ref="F88:H88"/>
    <mergeCell ref="F76:H76"/>
    <mergeCell ref="F83:H83"/>
    <mergeCell ref="F85:H85"/>
    <mergeCell ref="F87:H87"/>
    <mergeCell ref="F89:H89"/>
    <mergeCell ref="A101:J101"/>
    <mergeCell ref="J80:J82"/>
    <mergeCell ref="A83:A85"/>
    <mergeCell ref="B83:B84"/>
    <mergeCell ref="C83:C84"/>
    <mergeCell ref="D83:D84"/>
    <mergeCell ref="E83:E84"/>
    <mergeCell ref="J83:J84"/>
    <mergeCell ref="F84:H84"/>
    <mergeCell ref="A86:J86"/>
    <mergeCell ref="A87:A100"/>
    <mergeCell ref="B87:B91"/>
    <mergeCell ref="C87:C91"/>
    <mergeCell ref="D87:D91"/>
    <mergeCell ref="E87:E91"/>
    <mergeCell ref="J87:J91"/>
    <mergeCell ref="B92:B100"/>
    <mergeCell ref="F98:H98"/>
    <mergeCell ref="J64:J67"/>
    <mergeCell ref="F65:H65"/>
    <mergeCell ref="F66:H66"/>
    <mergeCell ref="F67:H67"/>
    <mergeCell ref="F68:H68"/>
    <mergeCell ref="J68:J69"/>
    <mergeCell ref="F69:H69"/>
    <mergeCell ref="F75:H75"/>
    <mergeCell ref="F77:H77"/>
    <mergeCell ref="F70:I70"/>
    <mergeCell ref="A71:J71"/>
    <mergeCell ref="A72:J72"/>
    <mergeCell ref="B73:B74"/>
    <mergeCell ref="C73:C74"/>
    <mergeCell ref="D73:D74"/>
    <mergeCell ref="E73:E74"/>
    <mergeCell ref="J73:J74"/>
    <mergeCell ref="A68:A69"/>
    <mergeCell ref="J75:J79"/>
    <mergeCell ref="I73:I74"/>
    <mergeCell ref="J47:J49"/>
    <mergeCell ref="B37:B38"/>
    <mergeCell ref="J35:J36"/>
    <mergeCell ref="F63:H63"/>
    <mergeCell ref="F60:H60"/>
    <mergeCell ref="F61:I61"/>
    <mergeCell ref="I1:J1"/>
    <mergeCell ref="I2:J2"/>
    <mergeCell ref="I3:J3"/>
    <mergeCell ref="A13:D13"/>
    <mergeCell ref="E13:F13"/>
    <mergeCell ref="F16:H16"/>
    <mergeCell ref="A17:J17"/>
    <mergeCell ref="A18:A26"/>
    <mergeCell ref="B18:B22"/>
    <mergeCell ref="C18:C22"/>
    <mergeCell ref="D18:D22"/>
    <mergeCell ref="E18:E22"/>
    <mergeCell ref="F18:H18"/>
    <mergeCell ref="J18:J22"/>
    <mergeCell ref="F19:H19"/>
    <mergeCell ref="F21:H21"/>
    <mergeCell ref="F22:H22"/>
    <mergeCell ref="F25:H25"/>
    <mergeCell ref="I5:J5"/>
    <mergeCell ref="I6:J6"/>
    <mergeCell ref="D25:D26"/>
    <mergeCell ref="E25:E26"/>
    <mergeCell ref="F33:H33"/>
    <mergeCell ref="J33:J34"/>
    <mergeCell ref="E10:F10"/>
    <mergeCell ref="A11:D11"/>
    <mergeCell ref="E11:F11"/>
    <mergeCell ref="A12:D12"/>
    <mergeCell ref="E12:F12"/>
    <mergeCell ref="A15:D15"/>
    <mergeCell ref="F20:H20"/>
    <mergeCell ref="A8:J8"/>
    <mergeCell ref="A10:D10"/>
    <mergeCell ref="J25:J26"/>
    <mergeCell ref="F26:H26"/>
    <mergeCell ref="A33:A38"/>
    <mergeCell ref="A27:A32"/>
    <mergeCell ref="F28:H28"/>
    <mergeCell ref="F31:H31"/>
    <mergeCell ref="F32:H32"/>
    <mergeCell ref="J23:J24"/>
    <mergeCell ref="F34:H34"/>
    <mergeCell ref="B25:B26"/>
    <mergeCell ref="C25:C26"/>
    <mergeCell ref="E14:F14"/>
    <mergeCell ref="E15:F15"/>
    <mergeCell ref="B23:B24"/>
    <mergeCell ref="C23:C24"/>
    <mergeCell ref="D23:D24"/>
    <mergeCell ref="E23:E24"/>
    <mergeCell ref="F23:H23"/>
    <mergeCell ref="A14:D14"/>
    <mergeCell ref="F24:H24"/>
    <mergeCell ref="F29:H29"/>
    <mergeCell ref="F30:H30"/>
    <mergeCell ref="J27:J31"/>
    <mergeCell ref="C35:C36"/>
    <mergeCell ref="F45:H45"/>
    <mergeCell ref="F42:H42"/>
    <mergeCell ref="F44:H44"/>
    <mergeCell ref="J54:J59"/>
    <mergeCell ref="F59:H59"/>
    <mergeCell ref="F35:H35"/>
    <mergeCell ref="F36:H36"/>
    <mergeCell ref="D35:D36"/>
    <mergeCell ref="E35:E36"/>
    <mergeCell ref="C37:C38"/>
    <mergeCell ref="D37:D38"/>
    <mergeCell ref="E37:E38"/>
    <mergeCell ref="F56:H56"/>
    <mergeCell ref="F57:H57"/>
    <mergeCell ref="F58:H58"/>
    <mergeCell ref="J42:J46"/>
    <mergeCell ref="J51:J52"/>
    <mergeCell ref="J39:J41"/>
    <mergeCell ref="J37:J38"/>
    <mergeCell ref="F38:H38"/>
    <mergeCell ref="J62:J63"/>
    <mergeCell ref="A62:A63"/>
    <mergeCell ref="B62:B63"/>
    <mergeCell ref="C62:C63"/>
    <mergeCell ref="D62:D63"/>
    <mergeCell ref="F40:H40"/>
    <mergeCell ref="B33:B34"/>
    <mergeCell ref="C33:C34"/>
    <mergeCell ref="D33:D34"/>
    <mergeCell ref="E33:E34"/>
    <mergeCell ref="F46:H46"/>
    <mergeCell ref="C54:C59"/>
    <mergeCell ref="D54:D59"/>
    <mergeCell ref="E54:E59"/>
    <mergeCell ref="B39:B41"/>
    <mergeCell ref="D42:D46"/>
    <mergeCell ref="E42:E46"/>
    <mergeCell ref="F54:H54"/>
    <mergeCell ref="A53:J53"/>
    <mergeCell ref="A54:A61"/>
    <mergeCell ref="B54:B59"/>
    <mergeCell ref="F55:H55"/>
    <mergeCell ref="B35:B36"/>
    <mergeCell ref="I47:I49"/>
    <mergeCell ref="F37:H37"/>
    <mergeCell ref="B68:B69"/>
    <mergeCell ref="C68:C69"/>
    <mergeCell ref="D68:D69"/>
    <mergeCell ref="E68:E69"/>
    <mergeCell ref="A64:A67"/>
    <mergeCell ref="B64:B67"/>
    <mergeCell ref="C64:C67"/>
    <mergeCell ref="D64:D67"/>
    <mergeCell ref="E64:E67"/>
    <mergeCell ref="F64:H64"/>
    <mergeCell ref="E62:E63"/>
    <mergeCell ref="F62:H62"/>
    <mergeCell ref="A51:A52"/>
    <mergeCell ref="F50:H50"/>
    <mergeCell ref="B51:B52"/>
    <mergeCell ref="C51:C52"/>
    <mergeCell ref="D51:D52"/>
    <mergeCell ref="E51:E52"/>
    <mergeCell ref="F51:H51"/>
    <mergeCell ref="F52:H52"/>
    <mergeCell ref="A39:A50"/>
    <mergeCell ref="C39:C41"/>
    <mergeCell ref="D39:D41"/>
    <mergeCell ref="E39:E41"/>
    <mergeCell ref="F41:H41"/>
    <mergeCell ref="F43:H43"/>
    <mergeCell ref="F47:H49"/>
    <mergeCell ref="A73:A82"/>
    <mergeCell ref="B75:B79"/>
    <mergeCell ref="C75:C79"/>
    <mergeCell ref="D75:D79"/>
    <mergeCell ref="E75:E79"/>
    <mergeCell ref="B80:B82"/>
    <mergeCell ref="C80:C82"/>
    <mergeCell ref="D80:D82"/>
    <mergeCell ref="E80:E82"/>
    <mergeCell ref="F78:H78"/>
    <mergeCell ref="F79:H79"/>
    <mergeCell ref="F81:H81"/>
    <mergeCell ref="F80:H80"/>
    <mergeCell ref="B42:B46"/>
    <mergeCell ref="C42:C46"/>
    <mergeCell ref="F82:H82"/>
    <mergeCell ref="F73:H74"/>
    <mergeCell ref="C124:E124"/>
    <mergeCell ref="F99:H99"/>
    <mergeCell ref="J113:J115"/>
    <mergeCell ref="A116:J116"/>
    <mergeCell ref="A117:A118"/>
    <mergeCell ref="B117:B118"/>
    <mergeCell ref="C117:C118"/>
    <mergeCell ref="D117:D118"/>
    <mergeCell ref="E117:E118"/>
    <mergeCell ref="F117:H117"/>
    <mergeCell ref="J117:J118"/>
    <mergeCell ref="F118:H118"/>
    <mergeCell ref="A110:A115"/>
    <mergeCell ref="B110:B112"/>
    <mergeCell ref="C110:C112"/>
    <mergeCell ref="D110:D112"/>
    <mergeCell ref="E110:E112"/>
    <mergeCell ref="J110:J112"/>
    <mergeCell ref="F112:H112"/>
    <mergeCell ref="B113:B115"/>
    <mergeCell ref="C113:C115"/>
    <mergeCell ref="D113:D115"/>
    <mergeCell ref="E113:E115"/>
  </mergeCells>
  <conditionalFormatting sqref="E18:E75 J50:J75 E80:E83 J80:J87 E85:E87">
    <cfRule type="expression" dxfId="30" priority="3">
      <formula>AND(OR($E18&gt;110%,$E18&lt;90%),ISBLANK($J18))</formula>
    </cfRule>
  </conditionalFormatting>
  <conditionalFormatting sqref="E92:E97 J92:J97">
    <cfRule type="expression" dxfId="29" priority="2">
      <formula>AND(OR($E92&gt;110%,$E92&lt;90%),ISBLANK($J92))</formula>
    </cfRule>
  </conditionalFormatting>
  <conditionalFormatting sqref="E101:E121 J101:J122">
    <cfRule type="expression" dxfId="28" priority="1">
      <formula>AND(OR($E101&gt;110%,$E101&lt;90%),ISBLANK($J101))</formula>
    </cfRule>
  </conditionalFormatting>
  <conditionalFormatting sqref="I11:J15">
    <cfRule type="expression" dxfId="27" priority="5">
      <formula>AND(OR($I11&gt;110%,$I11&lt;90%),ISBLANK($J11))</formula>
    </cfRule>
  </conditionalFormatting>
  <conditionalFormatting sqref="J18:J47">
    <cfRule type="expression" dxfId="26" priority="4">
      <formula>AND(OR($E18&gt;110%,$E18&lt;90%),ISBLANK($J18))</formula>
    </cfRule>
  </conditionalFormatting>
  <pageMargins left="0.7" right="0.7" top="0.75" bottom="0.75" header="0.3" footer="0.3"/>
  <pageSetup paperSize="9" scale="65" fitToHeight="0" orientation="landscape" horizontalDpi="4294967294" verticalDpi="4294967294" r:id="rId1"/>
  <rowBreaks count="7" manualBreakCount="7">
    <brk id="15" max="9" man="1"/>
    <brk id="30" max="9" man="1"/>
    <brk id="38" max="9" man="1"/>
    <brk id="50" max="9" man="1"/>
    <brk id="67" max="9" man="1"/>
    <brk id="83" max="9" man="1"/>
    <brk id="105" max="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C7C77-61D3-48DC-AA86-76AF344C49C4}">
  <sheetPr>
    <pageSetUpPr fitToPage="1"/>
  </sheetPr>
  <dimension ref="A1:J124"/>
  <sheetViews>
    <sheetView zoomScale="90" zoomScaleNormal="90" workbookViewId="0">
      <selection activeCell="G11" sqref="G11"/>
    </sheetView>
  </sheetViews>
  <sheetFormatPr defaultColWidth="9.1796875" defaultRowHeight="14.5" x14ac:dyDescent="0.35"/>
  <cols>
    <col min="1" max="1" width="55.453125" style="1" customWidth="1"/>
    <col min="2" max="2" width="27.1796875" style="1" customWidth="1"/>
    <col min="3" max="3" width="11.453125" style="2" customWidth="1"/>
    <col min="4" max="4" width="12" style="2" customWidth="1"/>
    <col min="5" max="5" width="11.1796875" style="3" customWidth="1"/>
    <col min="6" max="6" width="21.1796875" style="1" customWidth="1"/>
    <col min="7" max="8" width="10.7265625" style="1" customWidth="1"/>
    <col min="9" max="9" width="10.81640625" style="2" customWidth="1"/>
    <col min="10" max="10" width="35.453125" style="32" customWidth="1"/>
    <col min="11" max="11" width="14.1796875" style="1" customWidth="1"/>
    <col min="12" max="12" width="10" style="1" customWidth="1"/>
    <col min="13" max="16384" width="9.1796875" style="1"/>
  </cols>
  <sheetData>
    <row r="1" spans="1:10" ht="17" x14ac:dyDescent="0.35">
      <c r="I1" s="128" t="s">
        <v>0</v>
      </c>
      <c r="J1" s="128"/>
    </row>
    <row r="2" spans="1:10" ht="17" x14ac:dyDescent="0.35">
      <c r="I2" s="128" t="s">
        <v>1</v>
      </c>
      <c r="J2" s="128"/>
    </row>
    <row r="3" spans="1:10" ht="17" x14ac:dyDescent="0.35">
      <c r="I3" s="128" t="s">
        <v>2</v>
      </c>
      <c r="J3" s="128"/>
    </row>
    <row r="4" spans="1:10" ht="17" x14ac:dyDescent="0.35">
      <c r="I4" s="78" t="s">
        <v>173</v>
      </c>
      <c r="J4" s="79"/>
    </row>
    <row r="5" spans="1:10" ht="17" x14ac:dyDescent="0.35">
      <c r="I5" s="128" t="s">
        <v>4</v>
      </c>
      <c r="J5" s="128"/>
    </row>
    <row r="6" spans="1:10" ht="17" x14ac:dyDescent="0.35">
      <c r="I6" s="128" t="s">
        <v>5</v>
      </c>
      <c r="J6" s="128"/>
    </row>
    <row r="7" spans="1:10" ht="25.5" customHeight="1" x14ac:dyDescent="0.35"/>
    <row r="8" spans="1:10" ht="89.25" customHeight="1" x14ac:dyDescent="0.35">
      <c r="A8" s="358" t="s">
        <v>328</v>
      </c>
      <c r="B8" s="358"/>
      <c r="C8" s="358"/>
      <c r="D8" s="358"/>
      <c r="E8" s="358"/>
      <c r="F8" s="358"/>
      <c r="G8" s="358"/>
      <c r="H8" s="358"/>
      <c r="I8" s="358"/>
      <c r="J8" s="358"/>
    </row>
    <row r="9" spans="1:10" ht="26.25" customHeight="1" x14ac:dyDescent="0.35">
      <c r="A9" s="4"/>
      <c r="B9" s="4"/>
      <c r="C9" s="5"/>
      <c r="D9" s="5"/>
      <c r="E9" s="5"/>
      <c r="F9" s="4"/>
      <c r="G9" s="4"/>
      <c r="H9" s="4"/>
      <c r="I9" s="5"/>
      <c r="J9" s="6"/>
    </row>
    <row r="10" spans="1:10" ht="67.5" customHeight="1" x14ac:dyDescent="0.35">
      <c r="A10" s="142" t="s">
        <v>7</v>
      </c>
      <c r="B10" s="142"/>
      <c r="C10" s="142"/>
      <c r="D10" s="142"/>
      <c r="E10" s="134" t="s">
        <v>8</v>
      </c>
      <c r="F10" s="135"/>
      <c r="G10" s="11" t="s">
        <v>9</v>
      </c>
      <c r="H10" s="11" t="s">
        <v>10</v>
      </c>
      <c r="I10" s="62" t="s">
        <v>11</v>
      </c>
      <c r="J10" s="33" t="s">
        <v>12</v>
      </c>
    </row>
    <row r="11" spans="1:10" ht="63" customHeight="1" x14ac:dyDescent="0.35">
      <c r="A11" s="139" t="s">
        <v>13</v>
      </c>
      <c r="B11" s="141"/>
      <c r="C11" s="141"/>
      <c r="D11" s="140"/>
      <c r="E11" s="139"/>
      <c r="F11" s="140"/>
      <c r="G11" s="14"/>
      <c r="H11" s="14"/>
      <c r="I11" s="15" t="e">
        <f>+H11/G11</f>
        <v>#DIV/0!</v>
      </c>
      <c r="J11" s="58"/>
    </row>
    <row r="12" spans="1:10" ht="66.75" customHeight="1" x14ac:dyDescent="0.35">
      <c r="A12" s="139" t="s">
        <v>14</v>
      </c>
      <c r="B12" s="141"/>
      <c r="C12" s="141"/>
      <c r="D12" s="140"/>
      <c r="E12" s="139"/>
      <c r="F12" s="140"/>
      <c r="G12" s="14"/>
      <c r="H12" s="14"/>
      <c r="I12" s="15" t="e">
        <f>+H12/G12</f>
        <v>#DIV/0!</v>
      </c>
      <c r="J12" s="58"/>
    </row>
    <row r="13" spans="1:10" ht="67.5" customHeight="1" x14ac:dyDescent="0.35">
      <c r="A13" s="139" t="s">
        <v>15</v>
      </c>
      <c r="B13" s="141"/>
      <c r="C13" s="141"/>
      <c r="D13" s="140"/>
      <c r="E13" s="139"/>
      <c r="F13" s="140"/>
      <c r="G13" s="14"/>
      <c r="H13" s="14"/>
      <c r="I13" s="15" t="e">
        <f>+H13/G13</f>
        <v>#DIV/0!</v>
      </c>
      <c r="J13" s="58"/>
    </row>
    <row r="14" spans="1:10" ht="67.5" customHeight="1" x14ac:dyDescent="0.35">
      <c r="A14" s="143" t="s">
        <v>16</v>
      </c>
      <c r="B14" s="143"/>
      <c r="C14" s="143"/>
      <c r="D14" s="143"/>
      <c r="E14" s="139"/>
      <c r="F14" s="140"/>
      <c r="G14" s="14"/>
      <c r="H14" s="14"/>
      <c r="I14" s="15" t="e">
        <f t="shared" ref="I14:I15" si="0">+H14/G14</f>
        <v>#DIV/0!</v>
      </c>
      <c r="J14" s="58"/>
    </row>
    <row r="15" spans="1:10" ht="67.5" customHeight="1" x14ac:dyDescent="0.35">
      <c r="A15" s="143" t="s">
        <v>17</v>
      </c>
      <c r="B15" s="143"/>
      <c r="C15" s="143"/>
      <c r="D15" s="143"/>
      <c r="E15" s="139"/>
      <c r="F15" s="140"/>
      <c r="G15" s="14"/>
      <c r="H15" s="14"/>
      <c r="I15" s="15" t="e">
        <f t="shared" si="0"/>
        <v>#DIV/0!</v>
      </c>
      <c r="J15" s="58"/>
    </row>
    <row r="16" spans="1:10" ht="51.75" customHeight="1" x14ac:dyDescent="0.35">
      <c r="A16" s="11" t="s">
        <v>18</v>
      </c>
      <c r="B16" s="11" t="s">
        <v>269</v>
      </c>
      <c r="C16" s="13" t="s">
        <v>9</v>
      </c>
      <c r="D16" s="13" t="s">
        <v>10</v>
      </c>
      <c r="E16" s="12" t="s">
        <v>11</v>
      </c>
      <c r="F16" s="134" t="s">
        <v>270</v>
      </c>
      <c r="G16" s="337"/>
      <c r="H16" s="135"/>
      <c r="I16" s="13" t="s">
        <v>10</v>
      </c>
      <c r="J16" s="86" t="s">
        <v>12</v>
      </c>
    </row>
    <row r="17" spans="1:10" ht="24" customHeight="1" x14ac:dyDescent="0.35">
      <c r="A17" s="338" t="s">
        <v>271</v>
      </c>
      <c r="B17" s="339"/>
      <c r="C17" s="339"/>
      <c r="D17" s="339"/>
      <c r="E17" s="339"/>
      <c r="F17" s="339"/>
      <c r="G17" s="339"/>
      <c r="H17" s="339"/>
      <c r="I17" s="339"/>
      <c r="J17" s="340"/>
    </row>
    <row r="18" spans="1:10" ht="55.5" customHeight="1" x14ac:dyDescent="0.35">
      <c r="A18" s="315" t="s">
        <v>329</v>
      </c>
      <c r="B18" s="132" t="s">
        <v>311</v>
      </c>
      <c r="C18" s="309"/>
      <c r="D18" s="314">
        <f>SUM(I18:I19)</f>
        <v>0</v>
      </c>
      <c r="E18" s="302" t="e">
        <f>D18/C18</f>
        <v>#DIV/0!</v>
      </c>
      <c r="F18" s="131" t="s">
        <v>23</v>
      </c>
      <c r="G18" s="131"/>
      <c r="H18" s="131"/>
      <c r="I18" s="17"/>
      <c r="J18" s="316"/>
    </row>
    <row r="19" spans="1:10" ht="51" customHeight="1" x14ac:dyDescent="0.35">
      <c r="A19" s="329"/>
      <c r="B19" s="313"/>
      <c r="C19" s="309"/>
      <c r="D19" s="314"/>
      <c r="E19" s="302"/>
      <c r="F19" s="131" t="s">
        <v>29</v>
      </c>
      <c r="G19" s="131"/>
      <c r="H19" s="131"/>
      <c r="I19" s="19">
        <f>+D34+D38+I52+I64+D40</f>
        <v>0</v>
      </c>
      <c r="J19" s="316"/>
    </row>
    <row r="20" spans="1:10" ht="48.75" customHeight="1" x14ac:dyDescent="0.35">
      <c r="A20" s="315" t="s">
        <v>330</v>
      </c>
      <c r="B20" s="132" t="s">
        <v>331</v>
      </c>
      <c r="C20" s="309"/>
      <c r="D20" s="320" t="e">
        <f>+I22/I21</f>
        <v>#DIV/0!</v>
      </c>
      <c r="E20" s="302" t="e">
        <f>D20/C20</f>
        <v>#DIV/0!</v>
      </c>
      <c r="F20" s="131" t="s">
        <v>332</v>
      </c>
      <c r="G20" s="131"/>
      <c r="H20" s="131"/>
      <c r="I20" s="17"/>
      <c r="J20" s="316"/>
    </row>
    <row r="21" spans="1:10" ht="48.75" customHeight="1" x14ac:dyDescent="0.35">
      <c r="A21" s="311"/>
      <c r="B21" s="132"/>
      <c r="C21" s="309"/>
      <c r="D21" s="320"/>
      <c r="E21" s="302"/>
      <c r="F21" s="131" t="s">
        <v>333</v>
      </c>
      <c r="G21" s="131"/>
      <c r="H21" s="131"/>
      <c r="I21" s="17"/>
      <c r="J21" s="316"/>
    </row>
    <row r="22" spans="1:10" ht="47.25" customHeight="1" x14ac:dyDescent="0.35">
      <c r="A22" s="311"/>
      <c r="B22" s="313"/>
      <c r="C22" s="309"/>
      <c r="D22" s="320"/>
      <c r="E22" s="302"/>
      <c r="F22" s="131" t="s">
        <v>334</v>
      </c>
      <c r="G22" s="131"/>
      <c r="H22" s="131"/>
      <c r="I22" s="17"/>
      <c r="J22" s="316"/>
    </row>
    <row r="23" spans="1:10" ht="41.25" customHeight="1" x14ac:dyDescent="0.35">
      <c r="A23" s="311"/>
      <c r="B23" s="346" t="s">
        <v>335</v>
      </c>
      <c r="C23" s="309"/>
      <c r="D23" s="320" t="e">
        <f>+I25/I23</f>
        <v>#DIV/0!</v>
      </c>
      <c r="E23" s="302" t="e">
        <f>D23/C23</f>
        <v>#DIV/0!</v>
      </c>
      <c r="F23" s="125" t="s">
        <v>336</v>
      </c>
      <c r="G23" s="125"/>
      <c r="H23" s="125"/>
      <c r="I23" s="17"/>
      <c r="J23" s="316"/>
    </row>
    <row r="24" spans="1:10" ht="33" customHeight="1" x14ac:dyDescent="0.35">
      <c r="A24" s="311"/>
      <c r="B24" s="347"/>
      <c r="C24" s="309"/>
      <c r="D24" s="320"/>
      <c r="E24" s="302"/>
      <c r="F24" s="125" t="s">
        <v>337</v>
      </c>
      <c r="G24" s="125"/>
      <c r="H24" s="125"/>
      <c r="I24" s="17"/>
      <c r="J24" s="316"/>
    </row>
    <row r="25" spans="1:10" ht="48.75" customHeight="1" x14ac:dyDescent="0.35">
      <c r="A25" s="311"/>
      <c r="B25" s="347"/>
      <c r="C25" s="309"/>
      <c r="D25" s="320"/>
      <c r="E25" s="302"/>
      <c r="F25" s="125" t="s">
        <v>338</v>
      </c>
      <c r="G25" s="125"/>
      <c r="H25" s="125"/>
      <c r="I25" s="17"/>
      <c r="J25" s="316"/>
    </row>
    <row r="26" spans="1:10" ht="33" customHeight="1" x14ac:dyDescent="0.35">
      <c r="A26" s="312" t="s">
        <v>339</v>
      </c>
      <c r="B26" s="349" t="s">
        <v>340</v>
      </c>
      <c r="C26" s="309"/>
      <c r="D26" s="314">
        <f>SUM(I26:I29)</f>
        <v>0</v>
      </c>
      <c r="E26" s="302" t="e">
        <f>D26/C26</f>
        <v>#DIV/0!</v>
      </c>
      <c r="F26" s="125" t="s">
        <v>341</v>
      </c>
      <c r="G26" s="125"/>
      <c r="H26" s="125"/>
      <c r="I26" s="17"/>
      <c r="J26" s="316"/>
    </row>
    <row r="27" spans="1:10" ht="33" customHeight="1" x14ac:dyDescent="0.35">
      <c r="A27" s="312"/>
      <c r="B27" s="350"/>
      <c r="C27" s="309"/>
      <c r="D27" s="314"/>
      <c r="E27" s="302"/>
      <c r="F27" s="125" t="s">
        <v>342</v>
      </c>
      <c r="G27" s="125"/>
      <c r="H27" s="125"/>
      <c r="I27" s="17"/>
      <c r="J27" s="316"/>
    </row>
    <row r="28" spans="1:10" ht="33" customHeight="1" x14ac:dyDescent="0.35">
      <c r="A28" s="312"/>
      <c r="B28" s="350"/>
      <c r="C28" s="309"/>
      <c r="D28" s="314"/>
      <c r="E28" s="302"/>
      <c r="F28" s="195" t="s">
        <v>343</v>
      </c>
      <c r="G28" s="196"/>
      <c r="H28" s="197"/>
      <c r="I28" s="17"/>
      <c r="J28" s="316"/>
    </row>
    <row r="29" spans="1:10" ht="33" customHeight="1" x14ac:dyDescent="0.35">
      <c r="A29" s="312"/>
      <c r="B29" s="350"/>
      <c r="C29" s="309"/>
      <c r="D29" s="314"/>
      <c r="E29" s="302"/>
      <c r="F29" s="131" t="s">
        <v>344</v>
      </c>
      <c r="G29" s="131"/>
      <c r="H29" s="131"/>
      <c r="I29" s="17"/>
      <c r="J29" s="316"/>
    </row>
    <row r="30" spans="1:10" ht="48.75" customHeight="1" x14ac:dyDescent="0.35">
      <c r="A30" s="312"/>
      <c r="B30" s="350"/>
      <c r="C30" s="309"/>
      <c r="D30" s="314"/>
      <c r="E30" s="302"/>
      <c r="F30" s="131" t="s">
        <v>345</v>
      </c>
      <c r="G30" s="131"/>
      <c r="H30" s="131"/>
      <c r="I30" s="17"/>
      <c r="J30" s="316"/>
    </row>
    <row r="31" spans="1:10" ht="63.75" customHeight="1" x14ac:dyDescent="0.35">
      <c r="A31" s="315" t="s">
        <v>299</v>
      </c>
      <c r="B31" s="132" t="s">
        <v>346</v>
      </c>
      <c r="C31" s="309"/>
      <c r="D31" s="314">
        <f>+I31+I33</f>
        <v>0</v>
      </c>
      <c r="E31" s="302" t="e">
        <f>D31/C31</f>
        <v>#DIV/0!</v>
      </c>
      <c r="F31" s="131" t="s">
        <v>347</v>
      </c>
      <c r="G31" s="131"/>
      <c r="H31" s="131"/>
      <c r="I31" s="17"/>
      <c r="J31" s="316"/>
    </row>
    <row r="32" spans="1:10" ht="62.25" customHeight="1" x14ac:dyDescent="0.35">
      <c r="A32" s="311"/>
      <c r="B32" s="132"/>
      <c r="C32" s="309"/>
      <c r="D32" s="314"/>
      <c r="E32" s="302"/>
      <c r="F32" s="233" t="s">
        <v>348</v>
      </c>
      <c r="G32" s="233"/>
      <c r="H32" s="233"/>
      <c r="I32" s="17"/>
      <c r="J32" s="316"/>
    </row>
    <row r="33" spans="1:10" ht="65.25" customHeight="1" x14ac:dyDescent="0.35">
      <c r="A33" s="311"/>
      <c r="B33" s="132"/>
      <c r="C33" s="309"/>
      <c r="D33" s="314"/>
      <c r="E33" s="302"/>
      <c r="F33" s="131" t="s">
        <v>349</v>
      </c>
      <c r="G33" s="131"/>
      <c r="H33" s="131"/>
      <c r="I33" s="17"/>
      <c r="J33" s="316"/>
    </row>
    <row r="34" spans="1:10" ht="66.75" customHeight="1" x14ac:dyDescent="0.35">
      <c r="A34" s="311"/>
      <c r="B34" s="357" t="s">
        <v>350</v>
      </c>
      <c r="C34" s="309"/>
      <c r="D34" s="314">
        <f>+I32+I34</f>
        <v>0</v>
      </c>
      <c r="E34" s="302" t="e">
        <f>D34/C34</f>
        <v>#DIV/0!</v>
      </c>
      <c r="F34" s="348" t="s">
        <v>351</v>
      </c>
      <c r="G34" s="348"/>
      <c r="H34" s="348"/>
      <c r="I34" s="17"/>
      <c r="J34" s="316"/>
    </row>
    <row r="35" spans="1:10" ht="33" customHeight="1" x14ac:dyDescent="0.35">
      <c r="A35" s="311"/>
      <c r="B35" s="357"/>
      <c r="C35" s="309"/>
      <c r="D35" s="314"/>
      <c r="E35" s="302"/>
      <c r="F35" s="131" t="s">
        <v>308</v>
      </c>
      <c r="G35" s="131"/>
      <c r="H35" s="131"/>
      <c r="I35" s="17"/>
      <c r="J35" s="316"/>
    </row>
    <row r="36" spans="1:10" ht="33" customHeight="1" x14ac:dyDescent="0.35">
      <c r="A36" s="311"/>
      <c r="B36" s="357"/>
      <c r="C36" s="309"/>
      <c r="D36" s="314"/>
      <c r="E36" s="302"/>
      <c r="F36" s="348" t="s">
        <v>309</v>
      </c>
      <c r="G36" s="348"/>
      <c r="H36" s="348"/>
      <c r="I36" s="17"/>
      <c r="J36" s="316"/>
    </row>
    <row r="37" spans="1:10" ht="81.75" customHeight="1" x14ac:dyDescent="0.35">
      <c r="A37" s="311"/>
      <c r="B37" s="21" t="s">
        <v>352</v>
      </c>
      <c r="C37" s="46"/>
      <c r="D37" s="17"/>
      <c r="E37" s="48" t="e">
        <f>D37/C37</f>
        <v>#DIV/0!</v>
      </c>
      <c r="F37" s="131" t="s">
        <v>353</v>
      </c>
      <c r="G37" s="131"/>
      <c r="H37" s="131"/>
      <c r="I37" s="17"/>
      <c r="J37" s="50"/>
    </row>
    <row r="38" spans="1:10" ht="77.25" customHeight="1" x14ac:dyDescent="0.35">
      <c r="A38" s="311"/>
      <c r="B38" s="22" t="s">
        <v>354</v>
      </c>
      <c r="C38" s="46"/>
      <c r="D38" s="17"/>
      <c r="E38" s="48" t="e">
        <f>D38/C38</f>
        <v>#DIV/0!</v>
      </c>
      <c r="F38" s="131" t="s">
        <v>355</v>
      </c>
      <c r="G38" s="131"/>
      <c r="H38" s="131"/>
      <c r="I38" s="17"/>
      <c r="J38" s="50"/>
    </row>
    <row r="39" spans="1:10" ht="61.5" customHeight="1" x14ac:dyDescent="0.35">
      <c r="A39" s="311"/>
      <c r="B39" s="22" t="s">
        <v>356</v>
      </c>
      <c r="C39" s="46"/>
      <c r="D39" s="17"/>
      <c r="E39" s="48" t="e">
        <f t="shared" ref="E39:E40" si="1">D39/C39</f>
        <v>#DIV/0!</v>
      </c>
      <c r="F39" s="351"/>
      <c r="G39" s="352"/>
      <c r="H39" s="352"/>
      <c r="I39" s="353"/>
      <c r="J39" s="50"/>
    </row>
    <row r="40" spans="1:10" ht="77.25" customHeight="1" x14ac:dyDescent="0.35">
      <c r="A40" s="311"/>
      <c r="B40" s="61" t="s">
        <v>357</v>
      </c>
      <c r="C40" s="46"/>
      <c r="D40" s="17"/>
      <c r="E40" s="48" t="e">
        <f t="shared" si="1"/>
        <v>#DIV/0!</v>
      </c>
      <c r="F40" s="354"/>
      <c r="G40" s="355"/>
      <c r="H40" s="355"/>
      <c r="I40" s="356"/>
      <c r="J40" s="50"/>
    </row>
    <row r="41" spans="1:10" ht="63" customHeight="1" x14ac:dyDescent="0.35">
      <c r="A41" s="312" t="s">
        <v>358</v>
      </c>
      <c r="B41" s="132" t="s">
        <v>359</v>
      </c>
      <c r="C41" s="309"/>
      <c r="D41" s="314">
        <f>SUM(I41:I42)</f>
        <v>0</v>
      </c>
      <c r="E41" s="302" t="e">
        <f>D41/C41</f>
        <v>#DIV/0!</v>
      </c>
      <c r="F41" s="131" t="s">
        <v>360</v>
      </c>
      <c r="G41" s="131"/>
      <c r="H41" s="131"/>
      <c r="I41" s="17"/>
      <c r="J41" s="316"/>
    </row>
    <row r="42" spans="1:10" ht="77.25" customHeight="1" x14ac:dyDescent="0.35">
      <c r="A42" s="312"/>
      <c r="B42" s="313"/>
      <c r="C42" s="309"/>
      <c r="D42" s="314"/>
      <c r="E42" s="302"/>
      <c r="F42" s="131" t="s">
        <v>361</v>
      </c>
      <c r="G42" s="131"/>
      <c r="H42" s="131"/>
      <c r="I42" s="17"/>
      <c r="J42" s="316"/>
    </row>
    <row r="43" spans="1:10" ht="55.5" customHeight="1" x14ac:dyDescent="0.35">
      <c r="A43" s="312"/>
      <c r="B43" s="132" t="s">
        <v>362</v>
      </c>
      <c r="C43" s="309"/>
      <c r="D43" s="310"/>
      <c r="E43" s="302" t="e">
        <f>D43/C43</f>
        <v>#DIV/0!</v>
      </c>
      <c r="F43" s="125" t="s">
        <v>363</v>
      </c>
      <c r="G43" s="125"/>
      <c r="H43" s="125"/>
      <c r="I43" s="19">
        <f>SUM(I44:I45)</f>
        <v>0</v>
      </c>
      <c r="J43" s="316"/>
    </row>
    <row r="44" spans="1:10" ht="70.5" customHeight="1" x14ac:dyDescent="0.35">
      <c r="A44" s="312"/>
      <c r="B44" s="132"/>
      <c r="C44" s="309"/>
      <c r="D44" s="310"/>
      <c r="E44" s="302"/>
      <c r="F44" s="125" t="s">
        <v>364</v>
      </c>
      <c r="G44" s="125"/>
      <c r="H44" s="125"/>
      <c r="I44" s="17"/>
      <c r="J44" s="316"/>
    </row>
    <row r="45" spans="1:10" ht="76.5" customHeight="1" x14ac:dyDescent="0.35">
      <c r="A45" s="312"/>
      <c r="B45" s="132"/>
      <c r="C45" s="309"/>
      <c r="D45" s="310"/>
      <c r="E45" s="302"/>
      <c r="F45" s="131" t="s">
        <v>365</v>
      </c>
      <c r="G45" s="131"/>
      <c r="H45" s="131"/>
      <c r="I45" s="17"/>
      <c r="J45" s="316"/>
    </row>
    <row r="46" spans="1:10" ht="21" customHeight="1" x14ac:dyDescent="0.35">
      <c r="A46" s="321" t="s">
        <v>66</v>
      </c>
      <c r="B46" s="322"/>
      <c r="C46" s="322"/>
      <c r="D46" s="322"/>
      <c r="E46" s="322"/>
      <c r="F46" s="322"/>
      <c r="G46" s="322"/>
      <c r="H46" s="322"/>
      <c r="I46" s="322"/>
      <c r="J46" s="323"/>
    </row>
    <row r="47" spans="1:10" ht="22.5" customHeight="1" x14ac:dyDescent="0.35">
      <c r="A47" s="315" t="s">
        <v>312</v>
      </c>
      <c r="B47" s="132" t="s">
        <v>68</v>
      </c>
      <c r="C47" s="309"/>
      <c r="D47" s="314">
        <f>SUM(I47:I48)</f>
        <v>0</v>
      </c>
      <c r="E47" s="302" t="e">
        <f>D47/C47</f>
        <v>#DIV/0!</v>
      </c>
      <c r="F47" s="131" t="s">
        <v>69</v>
      </c>
      <c r="G47" s="131"/>
      <c r="H47" s="131"/>
      <c r="I47" s="17"/>
      <c r="J47" s="316"/>
    </row>
    <row r="48" spans="1:10" ht="33" customHeight="1" x14ac:dyDescent="0.35">
      <c r="A48" s="311"/>
      <c r="B48" s="132"/>
      <c r="C48" s="309"/>
      <c r="D48" s="314"/>
      <c r="E48" s="302"/>
      <c r="F48" s="131" t="s">
        <v>70</v>
      </c>
      <c r="G48" s="131"/>
      <c r="H48" s="131"/>
      <c r="I48" s="17"/>
      <c r="J48" s="316"/>
    </row>
    <row r="49" spans="1:10" ht="33" customHeight="1" x14ac:dyDescent="0.35">
      <c r="A49" s="311"/>
      <c r="B49" s="132"/>
      <c r="C49" s="309"/>
      <c r="D49" s="314"/>
      <c r="E49" s="302"/>
      <c r="F49" s="131" t="s">
        <v>71</v>
      </c>
      <c r="G49" s="131"/>
      <c r="H49" s="131"/>
      <c r="I49" s="17"/>
      <c r="J49" s="316"/>
    </row>
    <row r="50" spans="1:10" ht="24.75" customHeight="1" x14ac:dyDescent="0.35">
      <c r="A50" s="311"/>
      <c r="B50" s="132"/>
      <c r="C50" s="309"/>
      <c r="D50" s="314"/>
      <c r="E50" s="302"/>
      <c r="F50" s="131" t="s">
        <v>313</v>
      </c>
      <c r="G50" s="131"/>
      <c r="H50" s="131"/>
      <c r="I50" s="17"/>
      <c r="J50" s="316"/>
    </row>
    <row r="51" spans="1:10" ht="27" customHeight="1" x14ac:dyDescent="0.35">
      <c r="A51" s="311"/>
      <c r="B51" s="132"/>
      <c r="C51" s="309"/>
      <c r="D51" s="314"/>
      <c r="E51" s="302"/>
      <c r="F51" s="131" t="s">
        <v>244</v>
      </c>
      <c r="G51" s="131"/>
      <c r="H51" s="131"/>
      <c r="I51" s="17"/>
      <c r="J51" s="316"/>
    </row>
    <row r="52" spans="1:10" ht="33" customHeight="1" x14ac:dyDescent="0.35">
      <c r="A52" s="311"/>
      <c r="B52" s="132"/>
      <c r="C52" s="309"/>
      <c r="D52" s="314"/>
      <c r="E52" s="302"/>
      <c r="F52" s="131" t="s">
        <v>314</v>
      </c>
      <c r="G52" s="131"/>
      <c r="H52" s="131"/>
      <c r="I52" s="17"/>
      <c r="J52" s="316"/>
    </row>
    <row r="53" spans="1:10" ht="51" customHeight="1" x14ac:dyDescent="0.35">
      <c r="A53" s="311"/>
      <c r="B53" s="21" t="s">
        <v>72</v>
      </c>
      <c r="C53" s="46"/>
      <c r="D53" s="17"/>
      <c r="E53" s="48" t="e">
        <f>D53/C53</f>
        <v>#DIV/0!</v>
      </c>
      <c r="F53" s="131" t="s">
        <v>73</v>
      </c>
      <c r="G53" s="131"/>
      <c r="H53" s="131"/>
      <c r="I53" s="17"/>
      <c r="J53" s="50"/>
    </row>
    <row r="54" spans="1:10" ht="33" customHeight="1" x14ac:dyDescent="0.35">
      <c r="A54" s="312" t="s">
        <v>315</v>
      </c>
      <c r="B54" s="152" t="s">
        <v>316</v>
      </c>
      <c r="C54" s="309"/>
      <c r="D54" s="341">
        <f>SUM(I54:I55)</f>
        <v>0</v>
      </c>
      <c r="E54" s="302" t="e">
        <f>D54/C54</f>
        <v>#DIV/0!</v>
      </c>
      <c r="F54" s="131" t="s">
        <v>317</v>
      </c>
      <c r="G54" s="131"/>
      <c r="H54" s="131"/>
      <c r="I54" s="17"/>
      <c r="J54" s="330"/>
    </row>
    <row r="55" spans="1:10" ht="47.25" customHeight="1" x14ac:dyDescent="0.35">
      <c r="A55" s="312"/>
      <c r="B55" s="153"/>
      <c r="C55" s="309"/>
      <c r="D55" s="342"/>
      <c r="E55" s="302"/>
      <c r="F55" s="131" t="s">
        <v>318</v>
      </c>
      <c r="G55" s="131"/>
      <c r="H55" s="131"/>
      <c r="I55" s="17"/>
      <c r="J55" s="331"/>
    </row>
    <row r="56" spans="1:10" ht="33" customHeight="1" x14ac:dyDescent="0.35">
      <c r="A56" s="312"/>
      <c r="B56" s="153"/>
      <c r="C56" s="309"/>
      <c r="D56" s="342"/>
      <c r="E56" s="302"/>
      <c r="F56" s="131" t="s">
        <v>366</v>
      </c>
      <c r="G56" s="131"/>
      <c r="H56" s="131"/>
      <c r="I56" s="17"/>
      <c r="J56" s="331"/>
    </row>
    <row r="57" spans="1:10" ht="33" customHeight="1" x14ac:dyDescent="0.35">
      <c r="A57" s="312"/>
      <c r="B57" s="153"/>
      <c r="C57" s="309"/>
      <c r="D57" s="342"/>
      <c r="E57" s="302"/>
      <c r="F57" s="176" t="s">
        <v>367</v>
      </c>
      <c r="G57" s="177"/>
      <c r="H57" s="178"/>
      <c r="I57" s="17"/>
      <c r="J57" s="331"/>
    </row>
    <row r="58" spans="1:10" ht="47.25" customHeight="1" x14ac:dyDescent="0.35">
      <c r="A58" s="312"/>
      <c r="B58" s="154"/>
      <c r="C58" s="309"/>
      <c r="D58" s="343"/>
      <c r="E58" s="302"/>
      <c r="F58" s="131" t="s">
        <v>368</v>
      </c>
      <c r="G58" s="131"/>
      <c r="H58" s="131"/>
      <c r="I58" s="17"/>
      <c r="J58" s="332"/>
    </row>
    <row r="59" spans="1:10" ht="48.75" customHeight="1" x14ac:dyDescent="0.35">
      <c r="A59" s="312" t="s">
        <v>319</v>
      </c>
      <c r="B59" s="132" t="s">
        <v>320</v>
      </c>
      <c r="C59" s="309"/>
      <c r="D59" s="310"/>
      <c r="E59" s="302" t="e">
        <f>D59/C59</f>
        <v>#DIV/0!</v>
      </c>
      <c r="F59" s="131" t="s">
        <v>369</v>
      </c>
      <c r="G59" s="131"/>
      <c r="H59" s="131"/>
      <c r="I59" s="17"/>
      <c r="J59" s="316"/>
    </row>
    <row r="60" spans="1:10" ht="50.25" customHeight="1" x14ac:dyDescent="0.35">
      <c r="A60" s="312"/>
      <c r="B60" s="132"/>
      <c r="C60" s="309"/>
      <c r="D60" s="310"/>
      <c r="E60" s="302"/>
      <c r="F60" s="131" t="s">
        <v>88</v>
      </c>
      <c r="G60" s="131"/>
      <c r="H60" s="131"/>
      <c r="I60" s="17"/>
      <c r="J60" s="316"/>
    </row>
    <row r="61" spans="1:10" ht="63.75" customHeight="1" x14ac:dyDescent="0.35">
      <c r="A61" s="312"/>
      <c r="B61" s="132"/>
      <c r="C61" s="309"/>
      <c r="D61" s="310"/>
      <c r="E61" s="302"/>
      <c r="F61" s="131" t="s">
        <v>370</v>
      </c>
      <c r="G61" s="131"/>
      <c r="H61" s="131"/>
      <c r="I61" s="17"/>
      <c r="J61" s="316"/>
    </row>
    <row r="62" spans="1:10" ht="33" customHeight="1" x14ac:dyDescent="0.35">
      <c r="A62" s="312"/>
      <c r="B62" s="132"/>
      <c r="C62" s="309"/>
      <c r="D62" s="310"/>
      <c r="E62" s="302"/>
      <c r="F62" s="131" t="s">
        <v>371</v>
      </c>
      <c r="G62" s="131"/>
      <c r="H62" s="131"/>
      <c r="I62" s="17"/>
      <c r="J62" s="316"/>
    </row>
    <row r="63" spans="1:10" ht="52.5" customHeight="1" x14ac:dyDescent="0.35">
      <c r="A63" s="344" t="s">
        <v>322</v>
      </c>
      <c r="B63" s="132" t="s">
        <v>262</v>
      </c>
      <c r="C63" s="309"/>
      <c r="D63" s="310"/>
      <c r="E63" s="302" t="e">
        <f>D63/C63</f>
        <v>#DIV/0!</v>
      </c>
      <c r="F63" s="131" t="s">
        <v>323</v>
      </c>
      <c r="G63" s="131"/>
      <c r="H63" s="131"/>
      <c r="I63" s="17"/>
      <c r="J63" s="316"/>
    </row>
    <row r="64" spans="1:10" ht="57" customHeight="1" x14ac:dyDescent="0.35">
      <c r="A64" s="345"/>
      <c r="B64" s="132"/>
      <c r="C64" s="309"/>
      <c r="D64" s="310"/>
      <c r="E64" s="302"/>
      <c r="F64" s="131" t="s">
        <v>95</v>
      </c>
      <c r="G64" s="131"/>
      <c r="H64" s="131"/>
      <c r="I64" s="17"/>
      <c r="J64" s="316"/>
    </row>
    <row r="65" spans="1:10" ht="101.5" x14ac:dyDescent="0.35">
      <c r="A65" s="18" t="s">
        <v>324</v>
      </c>
      <c r="B65" s="21" t="s">
        <v>325</v>
      </c>
      <c r="C65" s="46"/>
      <c r="D65" s="17"/>
      <c r="E65" s="48" t="e">
        <f>D65/C65</f>
        <v>#DIV/0!</v>
      </c>
      <c r="F65" s="289"/>
      <c r="G65" s="290"/>
      <c r="H65" s="290"/>
      <c r="I65" s="291"/>
      <c r="J65" s="50"/>
    </row>
    <row r="66" spans="1:10" ht="22.5" customHeight="1" x14ac:dyDescent="0.35">
      <c r="A66" s="148" t="s">
        <v>98</v>
      </c>
      <c r="B66" s="148"/>
      <c r="C66" s="148"/>
      <c r="D66" s="148"/>
      <c r="E66" s="148"/>
      <c r="F66" s="148"/>
      <c r="G66" s="148"/>
      <c r="H66" s="148"/>
      <c r="I66" s="148"/>
      <c r="J66" s="148"/>
    </row>
    <row r="67" spans="1:10" ht="18.5" x14ac:dyDescent="0.35">
      <c r="A67" s="192" t="s">
        <v>99</v>
      </c>
      <c r="B67" s="192"/>
      <c r="C67" s="192"/>
      <c r="D67" s="192"/>
      <c r="E67" s="192"/>
      <c r="F67" s="192"/>
      <c r="G67" s="192"/>
      <c r="H67" s="192"/>
      <c r="I67" s="192"/>
      <c r="J67" s="192"/>
    </row>
    <row r="68" spans="1:10" ht="30" customHeight="1" x14ac:dyDescent="0.35">
      <c r="A68" s="146" t="s">
        <v>100</v>
      </c>
      <c r="B68" s="137" t="s">
        <v>101</v>
      </c>
      <c r="C68" s="127"/>
      <c r="D68" s="237">
        <f>(I68-I74)*100/I68</f>
        <v>100</v>
      </c>
      <c r="E68" s="123" t="e">
        <f>+D68/C68</f>
        <v>#DIV/0!</v>
      </c>
      <c r="F68" s="207" t="s">
        <v>102</v>
      </c>
      <c r="G68" s="208"/>
      <c r="H68" s="209"/>
      <c r="I68" s="247">
        <f>I70+I72+1</f>
        <v>1</v>
      </c>
      <c r="J68" s="124"/>
    </row>
    <row r="69" spans="1:10" ht="26.25" hidden="1" customHeight="1" x14ac:dyDescent="0.35">
      <c r="A69" s="146"/>
      <c r="B69" s="137"/>
      <c r="C69" s="127"/>
      <c r="D69" s="237"/>
      <c r="E69" s="123"/>
      <c r="F69" s="213"/>
      <c r="G69" s="214"/>
      <c r="H69" s="215"/>
      <c r="I69" s="248"/>
      <c r="J69" s="124"/>
    </row>
    <row r="70" spans="1:10" ht="33.75" customHeight="1" x14ac:dyDescent="0.35">
      <c r="A70" s="146"/>
      <c r="B70" s="173" t="s">
        <v>103</v>
      </c>
      <c r="C70" s="170"/>
      <c r="D70" s="238" t="e">
        <f>I70/I72</f>
        <v>#DIV/0!</v>
      </c>
      <c r="E70" s="164" t="e">
        <f>C70/D70</f>
        <v>#DIV/0!</v>
      </c>
      <c r="F70" s="126" t="s">
        <v>265</v>
      </c>
      <c r="G70" s="126"/>
      <c r="H70" s="126"/>
      <c r="I70" s="17"/>
      <c r="J70" s="149"/>
    </row>
    <row r="71" spans="1:10" ht="33.75" customHeight="1" x14ac:dyDescent="0.35">
      <c r="A71" s="146"/>
      <c r="B71" s="174"/>
      <c r="C71" s="171"/>
      <c r="D71" s="239"/>
      <c r="E71" s="165"/>
      <c r="F71" s="126" t="s">
        <v>105</v>
      </c>
      <c r="G71" s="126"/>
      <c r="H71" s="126"/>
      <c r="I71" s="17"/>
      <c r="J71" s="150"/>
    </row>
    <row r="72" spans="1:10" ht="33.75" customHeight="1" x14ac:dyDescent="0.35">
      <c r="A72" s="146"/>
      <c r="B72" s="174"/>
      <c r="C72" s="171"/>
      <c r="D72" s="239"/>
      <c r="E72" s="165"/>
      <c r="F72" s="126" t="s">
        <v>106</v>
      </c>
      <c r="G72" s="126"/>
      <c r="H72" s="126"/>
      <c r="I72" s="17"/>
      <c r="J72" s="150"/>
    </row>
    <row r="73" spans="1:10" ht="29.25" customHeight="1" x14ac:dyDescent="0.35">
      <c r="A73" s="146"/>
      <c r="B73" s="174"/>
      <c r="C73" s="171"/>
      <c r="D73" s="239"/>
      <c r="E73" s="165"/>
      <c r="F73" s="126" t="s">
        <v>107</v>
      </c>
      <c r="G73" s="126"/>
      <c r="H73" s="126"/>
      <c r="I73" s="17"/>
      <c r="J73" s="150"/>
    </row>
    <row r="74" spans="1:10" ht="29.25" customHeight="1" x14ac:dyDescent="0.35">
      <c r="A74" s="146"/>
      <c r="B74" s="175"/>
      <c r="C74" s="172"/>
      <c r="D74" s="240"/>
      <c r="E74" s="166"/>
      <c r="F74" s="195" t="s">
        <v>108</v>
      </c>
      <c r="G74" s="196"/>
      <c r="H74" s="197"/>
      <c r="I74" s="17"/>
      <c r="J74" s="151"/>
    </row>
    <row r="75" spans="1:10" ht="39.75" customHeight="1" x14ac:dyDescent="0.35">
      <c r="A75" s="146"/>
      <c r="B75" s="137" t="s">
        <v>109</v>
      </c>
      <c r="C75" s="127"/>
      <c r="D75" s="122" t="e">
        <f>(I68-I75)/I75</f>
        <v>#DIV/0!</v>
      </c>
      <c r="E75" s="123" t="e">
        <f>D75/C75</f>
        <v>#DIV/0!</v>
      </c>
      <c r="F75" s="125" t="s">
        <v>110</v>
      </c>
      <c r="G75" s="125"/>
      <c r="H75" s="125"/>
      <c r="I75" s="17"/>
      <c r="J75" s="124"/>
    </row>
    <row r="76" spans="1:10" ht="33.75" customHeight="1" x14ac:dyDescent="0.35">
      <c r="A76" s="146"/>
      <c r="B76" s="137"/>
      <c r="C76" s="127"/>
      <c r="D76" s="122"/>
      <c r="E76" s="123"/>
      <c r="F76" s="125" t="s">
        <v>111</v>
      </c>
      <c r="G76" s="125"/>
      <c r="H76" s="125"/>
      <c r="I76" s="17"/>
      <c r="J76" s="124"/>
    </row>
    <row r="77" spans="1:10" ht="33.75" customHeight="1" x14ac:dyDescent="0.35">
      <c r="A77" s="146"/>
      <c r="B77" s="137"/>
      <c r="C77" s="127"/>
      <c r="D77" s="122"/>
      <c r="E77" s="123"/>
      <c r="F77" s="185" t="s">
        <v>112</v>
      </c>
      <c r="G77" s="185"/>
      <c r="H77" s="185"/>
      <c r="I77" s="17"/>
      <c r="J77" s="124"/>
    </row>
    <row r="78" spans="1:10" ht="36.75" customHeight="1" x14ac:dyDescent="0.35">
      <c r="A78" s="146" t="s">
        <v>113</v>
      </c>
      <c r="B78" s="173" t="s">
        <v>114</v>
      </c>
      <c r="C78" s="170"/>
      <c r="D78" s="217">
        <f>I78*100/I68</f>
        <v>0</v>
      </c>
      <c r="E78" s="164" t="e">
        <f>D78/C78</f>
        <v>#DIV/0!</v>
      </c>
      <c r="F78" s="125" t="s">
        <v>372</v>
      </c>
      <c r="G78" s="125"/>
      <c r="H78" s="125"/>
      <c r="I78" s="17"/>
      <c r="J78" s="124"/>
    </row>
    <row r="79" spans="1:10" ht="38.25" customHeight="1" x14ac:dyDescent="0.35">
      <c r="A79" s="146"/>
      <c r="B79" s="175"/>
      <c r="C79" s="172"/>
      <c r="D79" s="218"/>
      <c r="E79" s="166"/>
      <c r="F79" s="186" t="s">
        <v>116</v>
      </c>
      <c r="G79" s="187"/>
      <c r="H79" s="188"/>
      <c r="I79" s="17"/>
      <c r="J79" s="124"/>
    </row>
    <row r="80" spans="1:10" ht="60" customHeight="1" x14ac:dyDescent="0.35">
      <c r="A80" s="146"/>
      <c r="B80" s="27" t="s">
        <v>117</v>
      </c>
      <c r="C80" s="38"/>
      <c r="D80" s="66">
        <f>I80/(I68-I71)</f>
        <v>0</v>
      </c>
      <c r="E80" s="28" t="e">
        <f>D80/C80</f>
        <v>#DIV/0!</v>
      </c>
      <c r="F80" s="125" t="s">
        <v>118</v>
      </c>
      <c r="G80" s="125"/>
      <c r="H80" s="125"/>
      <c r="I80" s="17"/>
      <c r="J80" s="42"/>
    </row>
    <row r="81" spans="1:10" ht="18.5" x14ac:dyDescent="0.45">
      <c r="A81" s="183" t="s">
        <v>119</v>
      </c>
      <c r="B81" s="183"/>
      <c r="C81" s="183"/>
      <c r="D81" s="183"/>
      <c r="E81" s="183"/>
      <c r="F81" s="183"/>
      <c r="G81" s="183"/>
      <c r="H81" s="183"/>
      <c r="I81" s="183"/>
      <c r="J81" s="183"/>
    </row>
    <row r="82" spans="1:10" ht="33.75" customHeight="1" x14ac:dyDescent="0.35">
      <c r="A82" s="252" t="s">
        <v>120</v>
      </c>
      <c r="B82" s="173" t="s">
        <v>121</v>
      </c>
      <c r="C82" s="170"/>
      <c r="D82" s="180">
        <f>I82+I84+I85+I86</f>
        <v>0</v>
      </c>
      <c r="E82" s="219" t="e">
        <f>D82/C82</f>
        <v>#DIV/0!</v>
      </c>
      <c r="F82" s="125" t="s">
        <v>326</v>
      </c>
      <c r="G82" s="125"/>
      <c r="H82" s="125"/>
      <c r="I82" s="17"/>
      <c r="J82" s="149"/>
    </row>
    <row r="83" spans="1:10" ht="36.75" customHeight="1" x14ac:dyDescent="0.35">
      <c r="A83" s="253"/>
      <c r="B83" s="174"/>
      <c r="C83" s="171"/>
      <c r="D83" s="181"/>
      <c r="E83" s="220"/>
      <c r="F83" s="126" t="s">
        <v>123</v>
      </c>
      <c r="G83" s="126"/>
      <c r="H83" s="126"/>
      <c r="I83" s="17"/>
      <c r="J83" s="150"/>
    </row>
    <row r="84" spans="1:10" ht="33.75" customHeight="1" x14ac:dyDescent="0.35">
      <c r="A84" s="253"/>
      <c r="B84" s="174"/>
      <c r="C84" s="171"/>
      <c r="D84" s="181"/>
      <c r="E84" s="220"/>
      <c r="F84" s="125" t="s">
        <v>124</v>
      </c>
      <c r="G84" s="125"/>
      <c r="H84" s="125"/>
      <c r="I84" s="17"/>
      <c r="J84" s="150"/>
    </row>
    <row r="85" spans="1:10" ht="33.75" customHeight="1" x14ac:dyDescent="0.35">
      <c r="A85" s="253"/>
      <c r="B85" s="174"/>
      <c r="C85" s="171"/>
      <c r="D85" s="181"/>
      <c r="E85" s="220"/>
      <c r="F85" s="125" t="s">
        <v>125</v>
      </c>
      <c r="G85" s="125"/>
      <c r="H85" s="125"/>
      <c r="I85" s="17"/>
      <c r="J85" s="150"/>
    </row>
    <row r="86" spans="1:10" ht="21.75" customHeight="1" x14ac:dyDescent="0.35">
      <c r="A86" s="253"/>
      <c r="B86" s="175"/>
      <c r="C86" s="172"/>
      <c r="D86" s="182"/>
      <c r="E86" s="221"/>
      <c r="F86" s="195" t="s">
        <v>126</v>
      </c>
      <c r="G86" s="196"/>
      <c r="H86" s="197"/>
      <c r="I86" s="17"/>
      <c r="J86" s="151"/>
    </row>
    <row r="87" spans="1:10" ht="33.75" customHeight="1" x14ac:dyDescent="0.35">
      <c r="A87" s="253"/>
      <c r="B87" s="173" t="s">
        <v>127</v>
      </c>
      <c r="C87" s="170"/>
      <c r="D87" s="180">
        <f>SUM(I87+I93+I94+I95)</f>
        <v>0</v>
      </c>
      <c r="E87" s="219" t="e">
        <f>D87/C87</f>
        <v>#DIV/0!</v>
      </c>
      <c r="F87" s="125" t="s">
        <v>128</v>
      </c>
      <c r="G87" s="125"/>
      <c r="H87" s="125"/>
      <c r="I87" s="90">
        <f>SUM(I88:I92)</f>
        <v>0</v>
      </c>
      <c r="J87" s="149"/>
    </row>
    <row r="88" spans="1:10" ht="33.75" customHeight="1" x14ac:dyDescent="0.35">
      <c r="A88" s="253"/>
      <c r="B88" s="174"/>
      <c r="C88" s="171"/>
      <c r="D88" s="181"/>
      <c r="E88" s="220"/>
      <c r="F88" s="249" t="s">
        <v>129</v>
      </c>
      <c r="G88" s="250"/>
      <c r="H88" s="251"/>
      <c r="I88" s="26"/>
      <c r="J88" s="150"/>
    </row>
    <row r="89" spans="1:10" ht="33.75" customHeight="1" x14ac:dyDescent="0.35">
      <c r="A89" s="253"/>
      <c r="B89" s="174"/>
      <c r="C89" s="171"/>
      <c r="D89" s="181"/>
      <c r="E89" s="220"/>
      <c r="F89" s="249" t="s">
        <v>130</v>
      </c>
      <c r="G89" s="250"/>
      <c r="H89" s="251"/>
      <c r="I89" s="26"/>
      <c r="J89" s="150"/>
    </row>
    <row r="90" spans="1:10" ht="33.75" customHeight="1" x14ac:dyDescent="0.35">
      <c r="A90" s="253"/>
      <c r="B90" s="174"/>
      <c r="C90" s="171"/>
      <c r="D90" s="181"/>
      <c r="E90" s="220"/>
      <c r="F90" s="249" t="s">
        <v>131</v>
      </c>
      <c r="G90" s="250"/>
      <c r="H90" s="251"/>
      <c r="I90" s="26"/>
      <c r="J90" s="150"/>
    </row>
    <row r="91" spans="1:10" ht="33.75" customHeight="1" x14ac:dyDescent="0.35">
      <c r="A91" s="253"/>
      <c r="B91" s="174"/>
      <c r="C91" s="171"/>
      <c r="D91" s="181"/>
      <c r="E91" s="220"/>
      <c r="F91" s="249" t="s">
        <v>132</v>
      </c>
      <c r="G91" s="250"/>
      <c r="H91" s="251"/>
      <c r="I91" s="26"/>
      <c r="J91" s="150"/>
    </row>
    <row r="92" spans="1:10" ht="33.75" customHeight="1" x14ac:dyDescent="0.35">
      <c r="A92" s="253"/>
      <c r="B92" s="174"/>
      <c r="C92" s="171"/>
      <c r="D92" s="181"/>
      <c r="E92" s="220"/>
      <c r="F92" s="249" t="s">
        <v>133</v>
      </c>
      <c r="G92" s="250"/>
      <c r="H92" s="251"/>
      <c r="I92" s="26"/>
      <c r="J92" s="150"/>
    </row>
    <row r="93" spans="1:10" ht="27.75" customHeight="1" x14ac:dyDescent="0.35">
      <c r="A93" s="253"/>
      <c r="B93" s="174"/>
      <c r="C93" s="171"/>
      <c r="D93" s="181"/>
      <c r="E93" s="220"/>
      <c r="F93" s="125" t="s">
        <v>134</v>
      </c>
      <c r="G93" s="125"/>
      <c r="H93" s="125"/>
      <c r="I93" s="17"/>
      <c r="J93" s="150"/>
    </row>
    <row r="94" spans="1:10" ht="27.75" customHeight="1" x14ac:dyDescent="0.35">
      <c r="A94" s="253"/>
      <c r="B94" s="174"/>
      <c r="C94" s="171"/>
      <c r="D94" s="181"/>
      <c r="E94" s="220"/>
      <c r="F94" s="125" t="s">
        <v>135</v>
      </c>
      <c r="G94" s="125"/>
      <c r="H94" s="125"/>
      <c r="I94" s="17"/>
      <c r="J94" s="150"/>
    </row>
    <row r="95" spans="1:10" ht="27.75" customHeight="1" x14ac:dyDescent="0.35">
      <c r="A95" s="253"/>
      <c r="B95" s="175"/>
      <c r="C95" s="172"/>
      <c r="D95" s="182"/>
      <c r="E95" s="221"/>
      <c r="F95" s="195" t="s">
        <v>136</v>
      </c>
      <c r="G95" s="196"/>
      <c r="H95" s="197"/>
      <c r="I95" s="17"/>
      <c r="J95" s="151"/>
    </row>
    <row r="96" spans="1:10" ht="18.5" x14ac:dyDescent="0.35">
      <c r="A96" s="295" t="s">
        <v>137</v>
      </c>
      <c r="B96" s="296"/>
      <c r="C96" s="296"/>
      <c r="D96" s="296"/>
      <c r="E96" s="296"/>
      <c r="F96" s="296"/>
      <c r="G96" s="296"/>
      <c r="H96" s="296"/>
      <c r="I96" s="296"/>
      <c r="J96" s="297"/>
    </row>
    <row r="97" spans="1:10" ht="33.75" customHeight="1" x14ac:dyDescent="0.35">
      <c r="A97" s="146" t="s">
        <v>138</v>
      </c>
      <c r="B97" s="137" t="s">
        <v>139</v>
      </c>
      <c r="C97" s="127"/>
      <c r="D97" s="122" t="e">
        <f>I103/(I97+I98+I100-I101-I102)</f>
        <v>#DIV/0!</v>
      </c>
      <c r="E97" s="123" t="e">
        <f>C97/D97</f>
        <v>#DIV/0!</v>
      </c>
      <c r="F97" s="195" t="s">
        <v>140</v>
      </c>
      <c r="G97" s="196"/>
      <c r="H97" s="197"/>
      <c r="I97" s="17"/>
      <c r="J97" s="124"/>
    </row>
    <row r="98" spans="1:10" ht="33.75" customHeight="1" x14ac:dyDescent="0.35">
      <c r="A98" s="146"/>
      <c r="B98" s="137"/>
      <c r="C98" s="127"/>
      <c r="D98" s="122"/>
      <c r="E98" s="123"/>
      <c r="F98" s="195" t="s">
        <v>141</v>
      </c>
      <c r="G98" s="196"/>
      <c r="H98" s="197"/>
      <c r="I98" s="17"/>
      <c r="J98" s="124"/>
    </row>
    <row r="99" spans="1:10" ht="33.75" customHeight="1" x14ac:dyDescent="0.35">
      <c r="A99" s="146"/>
      <c r="B99" s="137"/>
      <c r="C99" s="127"/>
      <c r="D99" s="122"/>
      <c r="E99" s="123"/>
      <c r="F99" s="186" t="s">
        <v>142</v>
      </c>
      <c r="G99" s="187"/>
      <c r="H99" s="188"/>
      <c r="I99" s="17"/>
      <c r="J99" s="124"/>
    </row>
    <row r="100" spans="1:10" ht="46.5" customHeight="1" x14ac:dyDescent="0.35">
      <c r="A100" s="146"/>
      <c r="B100" s="137"/>
      <c r="C100" s="127"/>
      <c r="D100" s="122"/>
      <c r="E100" s="123"/>
      <c r="F100" s="195" t="s">
        <v>143</v>
      </c>
      <c r="G100" s="196"/>
      <c r="H100" s="197"/>
      <c r="I100" s="17"/>
      <c r="J100" s="124"/>
    </row>
    <row r="101" spans="1:10" ht="43.5" customHeight="1" x14ac:dyDescent="0.35">
      <c r="A101" s="146"/>
      <c r="B101" s="137"/>
      <c r="C101" s="127"/>
      <c r="D101" s="122"/>
      <c r="E101" s="123"/>
      <c r="F101" s="125" t="s">
        <v>144</v>
      </c>
      <c r="G101" s="125"/>
      <c r="H101" s="125"/>
      <c r="I101" s="17"/>
      <c r="J101" s="124"/>
    </row>
    <row r="102" spans="1:10" ht="33.75" customHeight="1" x14ac:dyDescent="0.35">
      <c r="A102" s="146"/>
      <c r="B102" s="137"/>
      <c r="C102" s="127"/>
      <c r="D102" s="122"/>
      <c r="E102" s="123"/>
      <c r="F102" s="125" t="s">
        <v>145</v>
      </c>
      <c r="G102" s="125"/>
      <c r="H102" s="125"/>
      <c r="I102" s="17"/>
      <c r="J102" s="124"/>
    </row>
    <row r="103" spans="1:10" ht="48.75" customHeight="1" x14ac:dyDescent="0.35">
      <c r="A103" s="146"/>
      <c r="B103" s="137"/>
      <c r="C103" s="127"/>
      <c r="D103" s="122"/>
      <c r="E103" s="123"/>
      <c r="F103" s="125" t="s">
        <v>327</v>
      </c>
      <c r="G103" s="125"/>
      <c r="H103" s="125"/>
      <c r="I103" s="17"/>
      <c r="J103" s="124"/>
    </row>
    <row r="104" spans="1:10" ht="33.75" customHeight="1" x14ac:dyDescent="0.35">
      <c r="A104" s="146"/>
      <c r="B104" s="137"/>
      <c r="C104" s="127"/>
      <c r="D104" s="122"/>
      <c r="E104" s="123"/>
      <c r="F104" s="126" t="s">
        <v>147</v>
      </c>
      <c r="G104" s="126"/>
      <c r="H104" s="126"/>
      <c r="I104" s="17"/>
      <c r="J104" s="124"/>
    </row>
    <row r="105" spans="1:10" ht="33.75" customHeight="1" x14ac:dyDescent="0.35">
      <c r="A105" s="146" t="s">
        <v>148</v>
      </c>
      <c r="B105" s="137" t="s">
        <v>149</v>
      </c>
      <c r="C105" s="127"/>
      <c r="D105" s="122" t="e">
        <f>I110/I105</f>
        <v>#DIV/0!</v>
      </c>
      <c r="E105" s="123" t="e">
        <f>C105/D105</f>
        <v>#DIV/0!</v>
      </c>
      <c r="F105" s="125" t="s">
        <v>373</v>
      </c>
      <c r="G105" s="125"/>
      <c r="H105" s="125"/>
      <c r="I105" s="19">
        <f>SUM(I106:I107)</f>
        <v>0</v>
      </c>
      <c r="J105" s="124"/>
    </row>
    <row r="106" spans="1:10" ht="33.75" customHeight="1" x14ac:dyDescent="0.35">
      <c r="A106" s="146"/>
      <c r="B106" s="137"/>
      <c r="C106" s="127"/>
      <c r="D106" s="122"/>
      <c r="E106" s="123"/>
      <c r="F106" s="185" t="s">
        <v>151</v>
      </c>
      <c r="G106" s="185"/>
      <c r="H106" s="185"/>
      <c r="I106" s="17"/>
      <c r="J106" s="124"/>
    </row>
    <row r="107" spans="1:10" ht="48.75" customHeight="1" x14ac:dyDescent="0.35">
      <c r="A107" s="146"/>
      <c r="B107" s="137"/>
      <c r="C107" s="127"/>
      <c r="D107" s="122"/>
      <c r="E107" s="123"/>
      <c r="F107" s="185" t="s">
        <v>152</v>
      </c>
      <c r="G107" s="185"/>
      <c r="H107" s="185"/>
      <c r="I107" s="17"/>
      <c r="J107" s="124"/>
    </row>
    <row r="108" spans="1:10" ht="48.75" customHeight="1" x14ac:dyDescent="0.35">
      <c r="A108" s="146"/>
      <c r="B108" s="137" t="s">
        <v>153</v>
      </c>
      <c r="C108" s="127"/>
      <c r="D108" s="122" t="e">
        <f>I110/I108</f>
        <v>#DIV/0!</v>
      </c>
      <c r="E108" s="123" t="e">
        <f>C108/D108</f>
        <v>#DIV/0!</v>
      </c>
      <c r="F108" s="125" t="s">
        <v>154</v>
      </c>
      <c r="G108" s="125"/>
      <c r="H108" s="125"/>
      <c r="I108" s="17"/>
      <c r="J108" s="124"/>
    </row>
    <row r="109" spans="1:10" ht="33.75" customHeight="1" x14ac:dyDescent="0.35">
      <c r="A109" s="146"/>
      <c r="B109" s="137"/>
      <c r="C109" s="127"/>
      <c r="D109" s="122"/>
      <c r="E109" s="123"/>
      <c r="F109" s="125" t="s">
        <v>155</v>
      </c>
      <c r="G109" s="125"/>
      <c r="H109" s="125"/>
      <c r="I109" s="17"/>
      <c r="J109" s="124"/>
    </row>
    <row r="110" spans="1:10" ht="33.75" customHeight="1" x14ac:dyDescent="0.35">
      <c r="A110" s="146"/>
      <c r="B110" s="137"/>
      <c r="C110" s="127"/>
      <c r="D110" s="122"/>
      <c r="E110" s="123"/>
      <c r="F110" s="125" t="s">
        <v>156</v>
      </c>
      <c r="G110" s="125"/>
      <c r="H110" s="125"/>
      <c r="I110" s="17"/>
      <c r="J110" s="124"/>
    </row>
    <row r="111" spans="1:10" ht="18.5" x14ac:dyDescent="0.35">
      <c r="A111" s="192" t="s">
        <v>157</v>
      </c>
      <c r="B111" s="192"/>
      <c r="C111" s="192"/>
      <c r="D111" s="192"/>
      <c r="E111" s="192"/>
      <c r="F111" s="192"/>
      <c r="G111" s="192"/>
      <c r="H111" s="192"/>
      <c r="I111" s="192"/>
      <c r="J111" s="192"/>
    </row>
    <row r="112" spans="1:10" ht="33.75" customHeight="1" x14ac:dyDescent="0.35">
      <c r="A112" s="146" t="s">
        <v>158</v>
      </c>
      <c r="B112" s="193" t="s">
        <v>159</v>
      </c>
      <c r="C112" s="133"/>
      <c r="D112" s="122" t="e">
        <f>I113/I112*100</f>
        <v>#DIV/0!</v>
      </c>
      <c r="E112" s="123" t="e">
        <f>+D112/C112</f>
        <v>#DIV/0!</v>
      </c>
      <c r="F112" s="194" t="s">
        <v>160</v>
      </c>
      <c r="G112" s="194"/>
      <c r="H112" s="194"/>
      <c r="I112" s="31"/>
      <c r="J112" s="124"/>
    </row>
    <row r="113" spans="1:10" ht="77.25" customHeight="1" x14ac:dyDescent="0.35">
      <c r="A113" s="146"/>
      <c r="B113" s="193"/>
      <c r="C113" s="133"/>
      <c r="D113" s="122"/>
      <c r="E113" s="123"/>
      <c r="F113" s="194" t="s">
        <v>161</v>
      </c>
      <c r="G113" s="194"/>
      <c r="H113" s="194"/>
      <c r="I113" s="31"/>
      <c r="J113" s="124"/>
    </row>
    <row r="114" spans="1:10" ht="18.5" x14ac:dyDescent="0.35">
      <c r="A114" s="192" t="s">
        <v>162</v>
      </c>
      <c r="B114" s="192"/>
      <c r="C114" s="192"/>
      <c r="D114" s="192"/>
      <c r="E114" s="192"/>
      <c r="F114" s="192"/>
      <c r="G114" s="192"/>
      <c r="H114" s="192"/>
      <c r="I114" s="192"/>
      <c r="J114" s="192"/>
    </row>
    <row r="115" spans="1:10" ht="51.75" customHeight="1" x14ac:dyDescent="0.35">
      <c r="A115" s="146" t="s">
        <v>163</v>
      </c>
      <c r="B115" s="91" t="s">
        <v>164</v>
      </c>
      <c r="C115" s="38"/>
      <c r="D115" s="26"/>
      <c r="E115" s="97"/>
      <c r="F115" s="298"/>
      <c r="G115" s="299"/>
      <c r="H115" s="299"/>
      <c r="I115" s="300"/>
      <c r="J115" s="92" t="s">
        <v>165</v>
      </c>
    </row>
    <row r="116" spans="1:10" ht="57" customHeight="1" x14ac:dyDescent="0.35">
      <c r="A116" s="146"/>
      <c r="B116" s="137" t="s">
        <v>166</v>
      </c>
      <c r="C116" s="170"/>
      <c r="D116" s="122" t="e">
        <f>I117/I116*100</f>
        <v>#DIV/0!</v>
      </c>
      <c r="E116" s="164" t="e">
        <f>+D116/C116</f>
        <v>#DIV/0!</v>
      </c>
      <c r="F116" s="195" t="s">
        <v>167</v>
      </c>
      <c r="G116" s="196"/>
      <c r="H116" s="197"/>
      <c r="I116" s="29"/>
      <c r="J116" s="101"/>
    </row>
    <row r="117" spans="1:10" ht="45" customHeight="1" x14ac:dyDescent="0.35">
      <c r="A117" s="146"/>
      <c r="B117" s="137"/>
      <c r="C117" s="172"/>
      <c r="D117" s="122"/>
      <c r="E117" s="166"/>
      <c r="F117" s="195" t="s">
        <v>168</v>
      </c>
      <c r="G117" s="196"/>
      <c r="H117" s="197"/>
      <c r="I117" s="29"/>
      <c r="J117" s="89" t="s">
        <v>165</v>
      </c>
    </row>
    <row r="119" spans="1:10" ht="15.5" x14ac:dyDescent="0.35">
      <c r="A119" s="7"/>
      <c r="B119" s="7"/>
      <c r="C119" s="190"/>
      <c r="D119" s="190"/>
      <c r="E119" s="190"/>
    </row>
    <row r="120" spans="1:10" ht="15.5" x14ac:dyDescent="0.35">
      <c r="A120" s="76"/>
      <c r="B120" s="76"/>
      <c r="C120" s="191"/>
      <c r="D120" s="191"/>
      <c r="E120" s="191"/>
    </row>
    <row r="121" spans="1:10" x14ac:dyDescent="0.35">
      <c r="A121" s="8" t="s">
        <v>170</v>
      </c>
      <c r="B121" s="8" t="s">
        <v>171</v>
      </c>
      <c r="C121" s="189" t="s">
        <v>172</v>
      </c>
      <c r="D121" s="189"/>
      <c r="E121" s="189"/>
    </row>
    <row r="122" spans="1:10" customFormat="1" x14ac:dyDescent="0.35">
      <c r="C122" s="53"/>
      <c r="D122" s="53"/>
    </row>
    <row r="123" spans="1:10" customFormat="1" x14ac:dyDescent="0.35">
      <c r="C123" s="53"/>
      <c r="D123" s="53"/>
    </row>
    <row r="124" spans="1:10" customFormat="1" x14ac:dyDescent="0.35">
      <c r="C124" s="53"/>
      <c r="D124" s="53"/>
    </row>
  </sheetData>
  <sheetProtection algorithmName="SHA-512" hashValue="4Nr7+Z7gVqvnQAYi3XQUkAA1MhCGLuA5RZkwcYAuFCN323ybqq5FXtWWtItaGJeu09tPlk7ftkx7zlnn7s59pQ==" saltValue="SsXcOMlZ2oREh1A5p/Gjcw==" spinCount="100000" sheet="1" formatCells="0" formatColumns="0" formatRows="0" selectLockedCells="1"/>
  <mergeCells count="252">
    <mergeCell ref="I1:J1"/>
    <mergeCell ref="I2:J2"/>
    <mergeCell ref="I3:J3"/>
    <mergeCell ref="I5:J5"/>
    <mergeCell ref="I6:J6"/>
    <mergeCell ref="A8:J8"/>
    <mergeCell ref="F16:H16"/>
    <mergeCell ref="A17:J17"/>
    <mergeCell ref="A13:D13"/>
    <mergeCell ref="E13:F13"/>
    <mergeCell ref="A14:D14"/>
    <mergeCell ref="E14:F14"/>
    <mergeCell ref="A15:D15"/>
    <mergeCell ref="E15:F15"/>
    <mergeCell ref="A10:D10"/>
    <mergeCell ref="E10:F10"/>
    <mergeCell ref="A11:D11"/>
    <mergeCell ref="E11:F11"/>
    <mergeCell ref="A12:D12"/>
    <mergeCell ref="E12:F12"/>
    <mergeCell ref="J18:J19"/>
    <mergeCell ref="F19:H19"/>
    <mergeCell ref="J34:J36"/>
    <mergeCell ref="J31:J33"/>
    <mergeCell ref="B20:B22"/>
    <mergeCell ref="J23:J25"/>
    <mergeCell ref="F24:H24"/>
    <mergeCell ref="F25:H25"/>
    <mergeCell ref="F26:H26"/>
    <mergeCell ref="F27:H27"/>
    <mergeCell ref="F20:H20"/>
    <mergeCell ref="F21:H21"/>
    <mergeCell ref="F22:H22"/>
    <mergeCell ref="J26:J30"/>
    <mergeCell ref="C26:C30"/>
    <mergeCell ref="D26:D30"/>
    <mergeCell ref="E26:E30"/>
    <mergeCell ref="B31:B33"/>
    <mergeCell ref="C31:C33"/>
    <mergeCell ref="E31:E33"/>
    <mergeCell ref="B34:B36"/>
    <mergeCell ref="C34:C36"/>
    <mergeCell ref="D34:D36"/>
    <mergeCell ref="E34:E36"/>
    <mergeCell ref="A18:A19"/>
    <mergeCell ref="A20:A25"/>
    <mergeCell ref="A26:A30"/>
    <mergeCell ref="A31:A40"/>
    <mergeCell ref="A41:A45"/>
    <mergeCell ref="B18:B19"/>
    <mergeCell ref="C18:C19"/>
    <mergeCell ref="B47:B52"/>
    <mergeCell ref="C47:C52"/>
    <mergeCell ref="B43:B45"/>
    <mergeCell ref="B41:B42"/>
    <mergeCell ref="C41:C42"/>
    <mergeCell ref="F64:H64"/>
    <mergeCell ref="F36:H36"/>
    <mergeCell ref="F35:H35"/>
    <mergeCell ref="D18:D19"/>
    <mergeCell ref="E18:E19"/>
    <mergeCell ref="F18:H18"/>
    <mergeCell ref="C20:C22"/>
    <mergeCell ref="D20:D22"/>
    <mergeCell ref="E20:E22"/>
    <mergeCell ref="F54:H54"/>
    <mergeCell ref="D47:D52"/>
    <mergeCell ref="E47:E52"/>
    <mergeCell ref="F47:H47"/>
    <mergeCell ref="F28:H28"/>
    <mergeCell ref="F51:H51"/>
    <mergeCell ref="F52:H52"/>
    <mergeCell ref="C63:C64"/>
    <mergeCell ref="D63:D64"/>
    <mergeCell ref="E63:E64"/>
    <mergeCell ref="E43:E45"/>
    <mergeCell ref="F56:H56"/>
    <mergeCell ref="F58:H58"/>
    <mergeCell ref="F57:H57"/>
    <mergeCell ref="F39:I40"/>
    <mergeCell ref="J59:J62"/>
    <mergeCell ref="B63:B64"/>
    <mergeCell ref="C108:C110"/>
    <mergeCell ref="D108:D110"/>
    <mergeCell ref="E108:E110"/>
    <mergeCell ref="B68:B69"/>
    <mergeCell ref="C68:C69"/>
    <mergeCell ref="D68:D69"/>
    <mergeCell ref="E68:E69"/>
    <mergeCell ref="B78:B79"/>
    <mergeCell ref="C78:C79"/>
    <mergeCell ref="D78:D79"/>
    <mergeCell ref="E78:E79"/>
    <mergeCell ref="B70:B74"/>
    <mergeCell ref="C70:C74"/>
    <mergeCell ref="D70:D74"/>
    <mergeCell ref="E70:E74"/>
    <mergeCell ref="F62:H62"/>
    <mergeCell ref="B59:B62"/>
    <mergeCell ref="C59:C62"/>
    <mergeCell ref="F59:H59"/>
    <mergeCell ref="D59:D62"/>
    <mergeCell ref="E59:E62"/>
    <mergeCell ref="F105:H105"/>
    <mergeCell ref="A54:A58"/>
    <mergeCell ref="F60:H60"/>
    <mergeCell ref="F61:H61"/>
    <mergeCell ref="F101:H101"/>
    <mergeCell ref="F106:H106"/>
    <mergeCell ref="F97:H97"/>
    <mergeCell ref="F98:H98"/>
    <mergeCell ref="F99:H99"/>
    <mergeCell ref="F100:H100"/>
    <mergeCell ref="A66:J66"/>
    <mergeCell ref="A67:J67"/>
    <mergeCell ref="A78:A80"/>
    <mergeCell ref="A68:A77"/>
    <mergeCell ref="J75:J77"/>
    <mergeCell ref="F75:H75"/>
    <mergeCell ref="F76:H76"/>
    <mergeCell ref="F77:H77"/>
    <mergeCell ref="F72:H72"/>
    <mergeCell ref="F73:H73"/>
    <mergeCell ref="F74:H74"/>
    <mergeCell ref="C75:C77"/>
    <mergeCell ref="D75:D77"/>
    <mergeCell ref="E75:E77"/>
    <mergeCell ref="F92:H92"/>
    <mergeCell ref="D41:D42"/>
    <mergeCell ref="E41:E42"/>
    <mergeCell ref="F42:H42"/>
    <mergeCell ref="F41:H41"/>
    <mergeCell ref="C43:C45"/>
    <mergeCell ref="D43:D45"/>
    <mergeCell ref="B23:B25"/>
    <mergeCell ref="C23:C25"/>
    <mergeCell ref="D23:D25"/>
    <mergeCell ref="E23:E25"/>
    <mergeCell ref="F23:H23"/>
    <mergeCell ref="F30:H30"/>
    <mergeCell ref="F31:H31"/>
    <mergeCell ref="F32:H32"/>
    <mergeCell ref="F33:H33"/>
    <mergeCell ref="D31:D33"/>
    <mergeCell ref="F34:H34"/>
    <mergeCell ref="F29:H29"/>
    <mergeCell ref="B26:B30"/>
    <mergeCell ref="F65:I65"/>
    <mergeCell ref="J20:J22"/>
    <mergeCell ref="F45:H45"/>
    <mergeCell ref="F38:H38"/>
    <mergeCell ref="F37:H37"/>
    <mergeCell ref="J47:J52"/>
    <mergeCell ref="F48:H48"/>
    <mergeCell ref="F55:H55"/>
    <mergeCell ref="F53:H53"/>
    <mergeCell ref="A46:J46"/>
    <mergeCell ref="A47:A53"/>
    <mergeCell ref="B54:B58"/>
    <mergeCell ref="C54:C58"/>
    <mergeCell ref="D54:D58"/>
    <mergeCell ref="E54:E58"/>
    <mergeCell ref="J54:J58"/>
    <mergeCell ref="F49:H49"/>
    <mergeCell ref="F50:H50"/>
    <mergeCell ref="J43:J45"/>
    <mergeCell ref="F43:H43"/>
    <mergeCell ref="F44:H44"/>
    <mergeCell ref="J41:J42"/>
    <mergeCell ref="A59:A62"/>
    <mergeCell ref="A63:A64"/>
    <mergeCell ref="F90:H90"/>
    <mergeCell ref="J68:J69"/>
    <mergeCell ref="F70:H70"/>
    <mergeCell ref="F71:H71"/>
    <mergeCell ref="J78:J79"/>
    <mergeCell ref="F79:H79"/>
    <mergeCell ref="A81:J81"/>
    <mergeCell ref="A82:A95"/>
    <mergeCell ref="B82:B86"/>
    <mergeCell ref="C82:C86"/>
    <mergeCell ref="D82:D86"/>
    <mergeCell ref="E82:E86"/>
    <mergeCell ref="J82:J86"/>
    <mergeCell ref="F83:H83"/>
    <mergeCell ref="F80:H80"/>
    <mergeCell ref="F82:H82"/>
    <mergeCell ref="F85:H85"/>
    <mergeCell ref="J70:J74"/>
    <mergeCell ref="B75:B77"/>
    <mergeCell ref="J63:J64"/>
    <mergeCell ref="F63:H63"/>
    <mergeCell ref="J97:J104"/>
    <mergeCell ref="F102:H102"/>
    <mergeCell ref="F103:H103"/>
    <mergeCell ref="F104:H104"/>
    <mergeCell ref="F91:H91"/>
    <mergeCell ref="B87:B95"/>
    <mergeCell ref="C87:C95"/>
    <mergeCell ref="D87:D95"/>
    <mergeCell ref="E87:E95"/>
    <mergeCell ref="F87:H87"/>
    <mergeCell ref="J87:J95"/>
    <mergeCell ref="F88:H88"/>
    <mergeCell ref="F89:H89"/>
    <mergeCell ref="F93:H93"/>
    <mergeCell ref="F94:H94"/>
    <mergeCell ref="F95:H95"/>
    <mergeCell ref="F68:H69"/>
    <mergeCell ref="I68:I69"/>
    <mergeCell ref="F86:H86"/>
    <mergeCell ref="F84:H84"/>
    <mergeCell ref="F78:H78"/>
    <mergeCell ref="A96:J96"/>
    <mergeCell ref="C121:E121"/>
    <mergeCell ref="A112:A113"/>
    <mergeCell ref="B112:B113"/>
    <mergeCell ref="C112:C113"/>
    <mergeCell ref="D112:D113"/>
    <mergeCell ref="E112:E113"/>
    <mergeCell ref="F112:H112"/>
    <mergeCell ref="J112:J113"/>
    <mergeCell ref="F113:H113"/>
    <mergeCell ref="C120:E120"/>
    <mergeCell ref="C119:E119"/>
    <mergeCell ref="A114:J114"/>
    <mergeCell ref="A115:A117"/>
    <mergeCell ref="F115:I115"/>
    <mergeCell ref="B116:B117"/>
    <mergeCell ref="C116:C117"/>
    <mergeCell ref="D116:D117"/>
    <mergeCell ref="E116:E117"/>
    <mergeCell ref="F116:H116"/>
    <mergeCell ref="F117:H117"/>
    <mergeCell ref="A111:J111"/>
    <mergeCell ref="A105:A110"/>
    <mergeCell ref="B105:B107"/>
    <mergeCell ref="C105:C107"/>
    <mergeCell ref="D105:D107"/>
    <mergeCell ref="E105:E107"/>
    <mergeCell ref="J105:J107"/>
    <mergeCell ref="F107:H107"/>
    <mergeCell ref="B108:B110"/>
    <mergeCell ref="A97:A104"/>
    <mergeCell ref="B97:B104"/>
    <mergeCell ref="C97:C104"/>
    <mergeCell ref="D97:D104"/>
    <mergeCell ref="E97:E104"/>
    <mergeCell ref="J108:J110"/>
    <mergeCell ref="F110:H110"/>
    <mergeCell ref="F108:H108"/>
    <mergeCell ref="F109:H109"/>
  </mergeCells>
  <conditionalFormatting sqref="E59:E70 J59:J70 E75:E78 J75:J82 E80:E82">
    <cfRule type="expression" dxfId="25" priority="3">
      <formula>AND(OR($E59&gt;110%,$E59&lt;90%),ISBLANK($J59))</formula>
    </cfRule>
  </conditionalFormatting>
  <conditionalFormatting sqref="E87:E92 J87:J92">
    <cfRule type="expression" dxfId="24" priority="2">
      <formula>AND(OR($E87&gt;110%,$E87&lt;90%),ISBLANK($J87))</formula>
    </cfRule>
  </conditionalFormatting>
  <conditionalFormatting sqref="E96:E116 J96:J117">
    <cfRule type="expression" dxfId="23" priority="1">
      <formula>AND(OR($E96&gt;110%,$E96&lt;90%),ISBLANK($J96))</formula>
    </cfRule>
  </conditionalFormatting>
  <conditionalFormatting sqref="I11:J15">
    <cfRule type="expression" dxfId="22" priority="6">
      <formula>AND(OR($I11&gt;110%,$I11&lt;90%),ISBLANK($J11))</formula>
    </cfRule>
  </conditionalFormatting>
  <conditionalFormatting sqref="J18:J31 E18:E54 J34 J37:J54">
    <cfRule type="expression" dxfId="21" priority="4">
      <formula>AND(OR($E18&gt;110%,$E18&lt;90%),ISBLANK($J18))</formula>
    </cfRule>
  </conditionalFormatting>
  <pageMargins left="0.7" right="0.7" top="0.75" bottom="0.75" header="0.3" footer="0.3"/>
  <pageSetup paperSize="9" scale="65" fitToHeight="0" orientation="landscape" horizontalDpi="4294967294" verticalDpi="4294967294" r:id="rId1"/>
  <rowBreaks count="6" manualBreakCount="6">
    <brk id="15" max="9" man="1"/>
    <brk id="32" max="9" man="1"/>
    <brk id="42" max="9" man="1"/>
    <brk id="62" max="9" man="1"/>
    <brk id="78" max="9" man="1"/>
    <brk id="103" max="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A9A32-97E6-4F11-BC64-4071D3401DE4}">
  <sheetPr>
    <pageSetUpPr fitToPage="1"/>
  </sheetPr>
  <dimension ref="A1:J133"/>
  <sheetViews>
    <sheetView zoomScale="85" zoomScaleNormal="85" workbookViewId="0">
      <selection activeCell="J96" sqref="J96:J104"/>
    </sheetView>
  </sheetViews>
  <sheetFormatPr defaultColWidth="8.81640625" defaultRowHeight="14.5" x14ac:dyDescent="0.35"/>
  <cols>
    <col min="1" max="1" width="55.453125" customWidth="1"/>
    <col min="2" max="2" width="27.1796875" customWidth="1"/>
    <col min="3" max="3" width="11.453125" style="53" customWidth="1"/>
    <col min="4" max="4" width="12" style="53" customWidth="1"/>
    <col min="5" max="5" width="11.1796875" style="53" customWidth="1"/>
    <col min="6" max="6" width="21.1796875" customWidth="1"/>
    <col min="7" max="8" width="10.7265625" customWidth="1"/>
    <col min="9" max="9" width="10.81640625" style="65" customWidth="1"/>
    <col min="10" max="10" width="35.453125" customWidth="1"/>
    <col min="11" max="11" width="14.1796875" customWidth="1"/>
    <col min="12" max="12" width="10" customWidth="1"/>
  </cols>
  <sheetData>
    <row r="1" spans="1:10" s="1" customFormat="1" ht="17" x14ac:dyDescent="0.35">
      <c r="C1" s="2"/>
      <c r="D1" s="2"/>
      <c r="E1" s="3"/>
      <c r="I1" s="128" t="s">
        <v>0</v>
      </c>
      <c r="J1" s="128"/>
    </row>
    <row r="2" spans="1:10" s="1" customFormat="1" ht="17" x14ac:dyDescent="0.35">
      <c r="C2" s="2"/>
      <c r="D2" s="2"/>
      <c r="E2" s="3"/>
      <c r="I2" s="128" t="s">
        <v>1</v>
      </c>
      <c r="J2" s="128"/>
    </row>
    <row r="3" spans="1:10" s="1" customFormat="1" ht="17" x14ac:dyDescent="0.35">
      <c r="C3" s="2"/>
      <c r="D3" s="2"/>
      <c r="E3" s="3"/>
      <c r="I3" s="128" t="s">
        <v>2</v>
      </c>
      <c r="J3" s="128"/>
    </row>
    <row r="4" spans="1:10" s="1" customFormat="1" ht="17" x14ac:dyDescent="0.35">
      <c r="C4" s="2"/>
      <c r="D4" s="2"/>
      <c r="E4" s="3"/>
      <c r="I4" s="78" t="s">
        <v>173</v>
      </c>
      <c r="J4" s="79"/>
    </row>
    <row r="5" spans="1:10" s="1" customFormat="1" ht="17" x14ac:dyDescent="0.35">
      <c r="C5" s="2"/>
      <c r="D5" s="2"/>
      <c r="E5" s="3"/>
      <c r="I5" s="128" t="s">
        <v>4</v>
      </c>
      <c r="J5" s="128"/>
    </row>
    <row r="6" spans="1:10" s="1" customFormat="1" ht="17" x14ac:dyDescent="0.35">
      <c r="C6" s="2"/>
      <c r="D6" s="2"/>
      <c r="E6" s="3"/>
      <c r="I6" s="128" t="s">
        <v>5</v>
      </c>
      <c r="J6" s="128"/>
    </row>
    <row r="7" spans="1:10" s="1" customFormat="1" ht="25.5" customHeight="1" x14ac:dyDescent="0.35">
      <c r="C7" s="2"/>
      <c r="D7" s="2"/>
      <c r="E7" s="3"/>
      <c r="I7" s="2"/>
      <c r="J7" s="32"/>
    </row>
    <row r="8" spans="1:10" s="1" customFormat="1" ht="86.25" customHeight="1" x14ac:dyDescent="0.35">
      <c r="A8" s="234" t="s">
        <v>374</v>
      </c>
      <c r="B8" s="234"/>
      <c r="C8" s="234"/>
      <c r="D8" s="234"/>
      <c r="E8" s="234"/>
      <c r="F8" s="234"/>
      <c r="G8" s="234"/>
      <c r="H8" s="234"/>
      <c r="I8" s="234"/>
      <c r="J8" s="234"/>
    </row>
    <row r="9" spans="1:10" s="1" customFormat="1" ht="26.25" customHeight="1" x14ac:dyDescent="0.35">
      <c r="A9" s="4"/>
      <c r="B9" s="4"/>
      <c r="C9" s="5"/>
      <c r="D9" s="5"/>
      <c r="E9" s="5"/>
      <c r="F9" s="4"/>
      <c r="G9" s="4"/>
      <c r="H9" s="4"/>
      <c r="I9" s="5"/>
      <c r="J9" s="6"/>
    </row>
    <row r="10" spans="1:10" s="1" customFormat="1" ht="67.5" customHeight="1" x14ac:dyDescent="0.35">
      <c r="A10" s="142" t="s">
        <v>7</v>
      </c>
      <c r="B10" s="142"/>
      <c r="C10" s="142"/>
      <c r="D10" s="142"/>
      <c r="E10" s="134" t="s">
        <v>8</v>
      </c>
      <c r="F10" s="135"/>
      <c r="G10" s="11" t="s">
        <v>9</v>
      </c>
      <c r="H10" s="11" t="s">
        <v>10</v>
      </c>
      <c r="I10" s="62" t="s">
        <v>11</v>
      </c>
      <c r="J10" s="33" t="s">
        <v>12</v>
      </c>
    </row>
    <row r="11" spans="1:10" s="1" customFormat="1" ht="63" customHeight="1" x14ac:dyDescent="0.35">
      <c r="A11" s="139" t="s">
        <v>13</v>
      </c>
      <c r="B11" s="141"/>
      <c r="C11" s="141"/>
      <c r="D11" s="140"/>
      <c r="E11" s="139"/>
      <c r="F11" s="140"/>
      <c r="G11" s="14"/>
      <c r="H11" s="14"/>
      <c r="I11" s="15" t="e">
        <f>+H11/G11</f>
        <v>#DIV/0!</v>
      </c>
      <c r="J11" s="16"/>
    </row>
    <row r="12" spans="1:10" s="1" customFormat="1" ht="66.75" customHeight="1" x14ac:dyDescent="0.35">
      <c r="A12" s="139" t="s">
        <v>14</v>
      </c>
      <c r="B12" s="141"/>
      <c r="C12" s="141"/>
      <c r="D12" s="140"/>
      <c r="E12" s="139"/>
      <c r="F12" s="140"/>
      <c r="G12" s="14"/>
      <c r="H12" s="14"/>
      <c r="I12" s="15" t="e">
        <f>+H12/G12</f>
        <v>#DIV/0!</v>
      </c>
      <c r="J12" s="16"/>
    </row>
    <row r="13" spans="1:10" s="1" customFormat="1" ht="67.5" customHeight="1" x14ac:dyDescent="0.35">
      <c r="A13" s="139" t="s">
        <v>15</v>
      </c>
      <c r="B13" s="141"/>
      <c r="C13" s="141"/>
      <c r="D13" s="140"/>
      <c r="E13" s="139"/>
      <c r="F13" s="140"/>
      <c r="G13" s="14"/>
      <c r="H13" s="14"/>
      <c r="I13" s="15" t="e">
        <f>+H13/G13</f>
        <v>#DIV/0!</v>
      </c>
      <c r="J13" s="16"/>
    </row>
    <row r="14" spans="1:10" s="1" customFormat="1" ht="67.5" customHeight="1" x14ac:dyDescent="0.35">
      <c r="A14" s="143" t="s">
        <v>16</v>
      </c>
      <c r="B14" s="143"/>
      <c r="C14" s="143"/>
      <c r="D14" s="143"/>
      <c r="E14" s="139"/>
      <c r="F14" s="140"/>
      <c r="G14" s="14"/>
      <c r="H14" s="14"/>
      <c r="I14" s="15" t="e">
        <f t="shared" ref="I14:I15" si="0">+H14/G14</f>
        <v>#DIV/0!</v>
      </c>
      <c r="J14" s="16"/>
    </row>
    <row r="15" spans="1:10" s="1" customFormat="1" ht="67.5" customHeight="1" x14ac:dyDescent="0.35">
      <c r="A15" s="143" t="s">
        <v>17</v>
      </c>
      <c r="B15" s="143"/>
      <c r="C15" s="143"/>
      <c r="D15" s="143"/>
      <c r="E15" s="139"/>
      <c r="F15" s="140"/>
      <c r="G15" s="14"/>
      <c r="H15" s="14"/>
      <c r="I15" s="15" t="e">
        <f t="shared" si="0"/>
        <v>#DIV/0!</v>
      </c>
      <c r="J15" s="16"/>
    </row>
    <row r="16" spans="1:10" s="1" customFormat="1" ht="51.75" customHeight="1" x14ac:dyDescent="0.35">
      <c r="A16" s="20" t="s">
        <v>18</v>
      </c>
      <c r="B16" s="11" t="s">
        <v>269</v>
      </c>
      <c r="C16" s="13" t="s">
        <v>9</v>
      </c>
      <c r="D16" s="13" t="s">
        <v>10</v>
      </c>
      <c r="E16" s="12" t="s">
        <v>11</v>
      </c>
      <c r="F16" s="134" t="s">
        <v>375</v>
      </c>
      <c r="G16" s="337"/>
      <c r="H16" s="135"/>
      <c r="I16" s="13" t="s">
        <v>10</v>
      </c>
      <c r="J16" s="33" t="s">
        <v>12</v>
      </c>
    </row>
    <row r="17" spans="1:10" s="1" customFormat="1" ht="24" customHeight="1" x14ac:dyDescent="0.35">
      <c r="A17" s="338" t="s">
        <v>271</v>
      </c>
      <c r="B17" s="339"/>
      <c r="C17" s="339"/>
      <c r="D17" s="339"/>
      <c r="E17" s="339"/>
      <c r="F17" s="339"/>
      <c r="G17" s="339"/>
      <c r="H17" s="339"/>
      <c r="I17" s="339"/>
      <c r="J17" s="340"/>
    </row>
    <row r="18" spans="1:10" s="1" customFormat="1" ht="33.75" customHeight="1" x14ac:dyDescent="0.35">
      <c r="A18" s="315" t="s">
        <v>376</v>
      </c>
      <c r="B18" s="132" t="s">
        <v>377</v>
      </c>
      <c r="C18" s="133"/>
      <c r="D18" s="259" t="e">
        <f>+I19/I18*100</f>
        <v>#DIV/0!</v>
      </c>
      <c r="E18" s="263" t="e">
        <f>D18/C18</f>
        <v>#DIV/0!</v>
      </c>
      <c r="F18" s="176" t="s">
        <v>378</v>
      </c>
      <c r="G18" s="177"/>
      <c r="H18" s="178"/>
      <c r="I18" s="24"/>
      <c r="J18" s="359"/>
    </row>
    <row r="19" spans="1:10" s="1" customFormat="1" ht="33.75" customHeight="1" x14ac:dyDescent="0.35">
      <c r="A19" s="311"/>
      <c r="B19" s="132"/>
      <c r="C19" s="133"/>
      <c r="D19" s="259"/>
      <c r="E19" s="263"/>
      <c r="F19" s="176" t="s">
        <v>295</v>
      </c>
      <c r="G19" s="177"/>
      <c r="H19" s="178"/>
      <c r="I19" s="24"/>
      <c r="J19" s="359"/>
    </row>
    <row r="20" spans="1:10" s="1" customFormat="1" ht="66.75" customHeight="1" x14ac:dyDescent="0.35">
      <c r="A20" s="311"/>
      <c r="B20" s="349" t="s">
        <v>379</v>
      </c>
      <c r="C20" s="133"/>
      <c r="D20" s="129">
        <f>SUM(I20:I22)</f>
        <v>0</v>
      </c>
      <c r="E20" s="263" t="e">
        <f>D20/C20</f>
        <v>#DIV/0!</v>
      </c>
      <c r="F20" s="176" t="s">
        <v>380</v>
      </c>
      <c r="G20" s="177"/>
      <c r="H20" s="178"/>
      <c r="I20" s="24"/>
      <c r="J20" s="359"/>
    </row>
    <row r="21" spans="1:10" s="1" customFormat="1" ht="64.5" customHeight="1" x14ac:dyDescent="0.35">
      <c r="A21" s="311"/>
      <c r="B21" s="350"/>
      <c r="C21" s="133"/>
      <c r="D21" s="129"/>
      <c r="E21" s="263"/>
      <c r="F21" s="176" t="s">
        <v>381</v>
      </c>
      <c r="G21" s="177"/>
      <c r="H21" s="178"/>
      <c r="I21" s="24"/>
      <c r="J21" s="359"/>
    </row>
    <row r="22" spans="1:10" s="1" customFormat="1" ht="61.5" customHeight="1" x14ac:dyDescent="0.35">
      <c r="A22" s="311"/>
      <c r="B22" s="350"/>
      <c r="C22" s="133"/>
      <c r="D22" s="129"/>
      <c r="E22" s="263"/>
      <c r="F22" s="176" t="s">
        <v>382</v>
      </c>
      <c r="G22" s="177"/>
      <c r="H22" s="178"/>
      <c r="I22" s="24"/>
      <c r="J22" s="359"/>
    </row>
    <row r="23" spans="1:10" s="1" customFormat="1" ht="23.25" customHeight="1" x14ac:dyDescent="0.35">
      <c r="A23" s="311"/>
      <c r="B23" s="132" t="s">
        <v>383</v>
      </c>
      <c r="C23" s="133"/>
      <c r="D23" s="259" t="e">
        <f>+I26/I23*100</f>
        <v>#DIV/0!</v>
      </c>
      <c r="E23" s="263" t="e">
        <f>C23/D23</f>
        <v>#DIV/0!</v>
      </c>
      <c r="F23" s="176" t="s">
        <v>384</v>
      </c>
      <c r="G23" s="177"/>
      <c r="H23" s="178"/>
      <c r="I23" s="64"/>
      <c r="J23" s="359"/>
    </row>
    <row r="24" spans="1:10" s="1" customFormat="1" ht="26.25" customHeight="1" x14ac:dyDescent="0.35">
      <c r="A24" s="311"/>
      <c r="B24" s="132"/>
      <c r="C24" s="133"/>
      <c r="D24" s="259"/>
      <c r="E24" s="263"/>
      <c r="F24" s="176" t="s">
        <v>385</v>
      </c>
      <c r="G24" s="177"/>
      <c r="H24" s="178"/>
      <c r="I24" s="64"/>
      <c r="J24" s="359"/>
    </row>
    <row r="25" spans="1:10" s="1" customFormat="1" ht="22.5" customHeight="1" x14ac:dyDescent="0.35">
      <c r="A25" s="311"/>
      <c r="B25" s="132"/>
      <c r="C25" s="133"/>
      <c r="D25" s="259"/>
      <c r="E25" s="263"/>
      <c r="F25" s="176" t="s">
        <v>386</v>
      </c>
      <c r="G25" s="177"/>
      <c r="H25" s="178"/>
      <c r="I25" s="64"/>
      <c r="J25" s="359"/>
    </row>
    <row r="26" spans="1:10" s="1" customFormat="1" ht="33.75" customHeight="1" x14ac:dyDescent="0.35">
      <c r="A26" s="324"/>
      <c r="B26" s="132"/>
      <c r="C26" s="133"/>
      <c r="D26" s="259"/>
      <c r="E26" s="263"/>
      <c r="F26" s="176" t="s">
        <v>387</v>
      </c>
      <c r="G26" s="177"/>
      <c r="H26" s="178"/>
      <c r="I26" s="64"/>
      <c r="J26" s="359"/>
    </row>
    <row r="27" spans="1:10" s="1" customFormat="1" ht="48.75" customHeight="1" x14ac:dyDescent="0.35">
      <c r="A27" s="315" t="s">
        <v>388</v>
      </c>
      <c r="B27" s="349" t="s">
        <v>389</v>
      </c>
      <c r="C27" s="133"/>
      <c r="D27" s="259" t="e">
        <f>+I28/I27*100</f>
        <v>#DIV/0!</v>
      </c>
      <c r="E27" s="263" t="e">
        <f>D27/C27</f>
        <v>#DIV/0!</v>
      </c>
      <c r="F27" s="176" t="s">
        <v>390</v>
      </c>
      <c r="G27" s="177"/>
      <c r="H27" s="178"/>
      <c r="I27" s="64"/>
      <c r="J27" s="359"/>
    </row>
    <row r="28" spans="1:10" s="1" customFormat="1" ht="48.75" customHeight="1" x14ac:dyDescent="0.35">
      <c r="A28" s="311"/>
      <c r="B28" s="350"/>
      <c r="C28" s="133"/>
      <c r="D28" s="259"/>
      <c r="E28" s="263"/>
      <c r="F28" s="176" t="s">
        <v>391</v>
      </c>
      <c r="G28" s="177"/>
      <c r="H28" s="178"/>
      <c r="I28" s="64"/>
      <c r="J28" s="359"/>
    </row>
    <row r="29" spans="1:10" s="1" customFormat="1" ht="51" customHeight="1" x14ac:dyDescent="0.35">
      <c r="A29" s="311"/>
      <c r="B29" s="349" t="s">
        <v>392</v>
      </c>
      <c r="C29" s="133"/>
      <c r="D29" s="259" t="e">
        <f>+I30/I29*100-100</f>
        <v>#DIV/0!</v>
      </c>
      <c r="E29" s="263" t="e">
        <f>D29/C29</f>
        <v>#DIV/0!</v>
      </c>
      <c r="F29" s="176" t="s">
        <v>393</v>
      </c>
      <c r="G29" s="177"/>
      <c r="H29" s="178"/>
      <c r="I29" s="64"/>
      <c r="J29" s="359"/>
    </row>
    <row r="30" spans="1:10" s="1" customFormat="1" ht="33.75" customHeight="1" x14ac:dyDescent="0.35">
      <c r="A30" s="311"/>
      <c r="B30" s="350"/>
      <c r="C30" s="133"/>
      <c r="D30" s="259"/>
      <c r="E30" s="263"/>
      <c r="F30" s="176" t="s">
        <v>394</v>
      </c>
      <c r="G30" s="177"/>
      <c r="H30" s="178"/>
      <c r="I30" s="64"/>
      <c r="J30" s="359"/>
    </row>
    <row r="31" spans="1:10" s="1" customFormat="1" ht="48.75" customHeight="1" x14ac:dyDescent="0.35">
      <c r="A31" s="311"/>
      <c r="B31" s="349" t="s">
        <v>395</v>
      </c>
      <c r="C31" s="133"/>
      <c r="D31" s="259" t="e">
        <f>+I32/I31*100</f>
        <v>#DIV/0!</v>
      </c>
      <c r="E31" s="263" t="e">
        <f>D31/C31</f>
        <v>#DIV/0!</v>
      </c>
      <c r="F31" s="176" t="s">
        <v>396</v>
      </c>
      <c r="G31" s="177"/>
      <c r="H31" s="178"/>
      <c r="I31" s="64"/>
      <c r="J31" s="359"/>
    </row>
    <row r="32" spans="1:10" s="1" customFormat="1" ht="96" customHeight="1" x14ac:dyDescent="0.35">
      <c r="A32" s="311"/>
      <c r="B32" s="349"/>
      <c r="C32" s="133"/>
      <c r="D32" s="259"/>
      <c r="E32" s="263"/>
      <c r="F32" s="176" t="s">
        <v>397</v>
      </c>
      <c r="G32" s="177"/>
      <c r="H32" s="178"/>
      <c r="I32" s="64"/>
      <c r="J32" s="359"/>
    </row>
    <row r="33" spans="1:10" s="1" customFormat="1" ht="96.75" customHeight="1" x14ac:dyDescent="0.35">
      <c r="A33" s="311"/>
      <c r="B33" s="350"/>
      <c r="C33" s="133"/>
      <c r="D33" s="259"/>
      <c r="E33" s="263"/>
      <c r="F33" s="176" t="s">
        <v>398</v>
      </c>
      <c r="G33" s="177"/>
      <c r="H33" s="178"/>
      <c r="I33" s="64"/>
      <c r="J33" s="359"/>
    </row>
    <row r="34" spans="1:10" s="1" customFormat="1" ht="111" customHeight="1" x14ac:dyDescent="0.35">
      <c r="A34" s="311"/>
      <c r="B34" s="22" t="s">
        <v>399</v>
      </c>
      <c r="C34" s="37"/>
      <c r="D34" s="24"/>
      <c r="E34" s="45" t="e">
        <f>D34/C34</f>
        <v>#DIV/0!</v>
      </c>
      <c r="F34" s="176" t="s">
        <v>400</v>
      </c>
      <c r="G34" s="177"/>
      <c r="H34" s="178"/>
      <c r="I34" s="64"/>
      <c r="J34" s="49"/>
    </row>
    <row r="35" spans="1:10" s="1" customFormat="1" ht="33.75" customHeight="1" x14ac:dyDescent="0.35">
      <c r="A35" s="315" t="s">
        <v>401</v>
      </c>
      <c r="B35" s="132" t="s">
        <v>402</v>
      </c>
      <c r="C35" s="133"/>
      <c r="D35" s="259" t="e">
        <f>+I36/I35*100</f>
        <v>#DIV/0!</v>
      </c>
      <c r="E35" s="263" t="e">
        <f>D35/C35</f>
        <v>#DIV/0!</v>
      </c>
      <c r="F35" s="176" t="s">
        <v>403</v>
      </c>
      <c r="G35" s="177"/>
      <c r="H35" s="178"/>
      <c r="I35" s="24"/>
      <c r="J35" s="359"/>
    </row>
    <row r="36" spans="1:10" s="1" customFormat="1" ht="48.75" customHeight="1" x14ac:dyDescent="0.35">
      <c r="A36" s="311"/>
      <c r="B36" s="132"/>
      <c r="C36" s="133"/>
      <c r="D36" s="259"/>
      <c r="E36" s="263"/>
      <c r="F36" s="176" t="s">
        <v>404</v>
      </c>
      <c r="G36" s="177"/>
      <c r="H36" s="178"/>
      <c r="I36" s="24"/>
      <c r="J36" s="359"/>
    </row>
    <row r="37" spans="1:10" s="1" customFormat="1" ht="33.75" customHeight="1" x14ac:dyDescent="0.35">
      <c r="A37" s="311"/>
      <c r="B37" s="132"/>
      <c r="C37" s="133"/>
      <c r="D37" s="259"/>
      <c r="E37" s="263"/>
      <c r="F37" s="176" t="s">
        <v>405</v>
      </c>
      <c r="G37" s="177"/>
      <c r="H37" s="178"/>
      <c r="I37" s="24"/>
      <c r="J37" s="359"/>
    </row>
    <row r="38" spans="1:10" s="1" customFormat="1" ht="48" customHeight="1" x14ac:dyDescent="0.35">
      <c r="A38" s="311"/>
      <c r="B38" s="21" t="s">
        <v>406</v>
      </c>
      <c r="C38" s="37"/>
      <c r="D38" s="24"/>
      <c r="E38" s="45" t="e">
        <f>D38/C38</f>
        <v>#DIV/0!</v>
      </c>
      <c r="F38" s="176" t="s">
        <v>407</v>
      </c>
      <c r="G38" s="177"/>
      <c r="H38" s="178"/>
      <c r="I38" s="24"/>
      <c r="J38" s="49"/>
    </row>
    <row r="39" spans="1:10" s="1" customFormat="1" ht="126" customHeight="1" x14ac:dyDescent="0.35">
      <c r="A39" s="324"/>
      <c r="B39" s="21" t="s">
        <v>408</v>
      </c>
      <c r="C39" s="37"/>
      <c r="D39" s="24"/>
      <c r="E39" s="45" t="e">
        <f>D39/C39</f>
        <v>#DIV/0!</v>
      </c>
      <c r="F39" s="176" t="s">
        <v>409</v>
      </c>
      <c r="G39" s="177"/>
      <c r="H39" s="178"/>
      <c r="I39" s="24"/>
      <c r="J39" s="49"/>
    </row>
    <row r="40" spans="1:10" s="1" customFormat="1" ht="29.15" customHeight="1" x14ac:dyDescent="0.35">
      <c r="A40" s="315" t="s">
        <v>410</v>
      </c>
      <c r="B40" s="201" t="s">
        <v>411</v>
      </c>
      <c r="C40" s="204"/>
      <c r="D40" s="363" t="e">
        <f>+(I41+I42)/I40</f>
        <v>#DIV/0!</v>
      </c>
      <c r="E40" s="360" t="e">
        <f>D40/C40</f>
        <v>#DIV/0!</v>
      </c>
      <c r="F40" s="176" t="s">
        <v>412</v>
      </c>
      <c r="G40" s="177"/>
      <c r="H40" s="178"/>
      <c r="I40" s="24"/>
      <c r="J40" s="366"/>
    </row>
    <row r="41" spans="1:10" s="1" customFormat="1" ht="23.25" customHeight="1" x14ac:dyDescent="0.35">
      <c r="A41" s="311"/>
      <c r="B41" s="202"/>
      <c r="C41" s="205"/>
      <c r="D41" s="364"/>
      <c r="E41" s="361"/>
      <c r="F41" s="176" t="s">
        <v>413</v>
      </c>
      <c r="G41" s="177"/>
      <c r="H41" s="178"/>
      <c r="I41" s="24"/>
      <c r="J41" s="367"/>
    </row>
    <row r="42" spans="1:10" s="1" customFormat="1" ht="23.25" customHeight="1" x14ac:dyDescent="0.35">
      <c r="A42" s="311"/>
      <c r="B42" s="203"/>
      <c r="C42" s="206"/>
      <c r="D42" s="365"/>
      <c r="E42" s="362"/>
      <c r="F42" s="176" t="s">
        <v>414</v>
      </c>
      <c r="G42" s="177"/>
      <c r="H42" s="178"/>
      <c r="I42" s="24"/>
      <c r="J42" s="368"/>
    </row>
    <row r="43" spans="1:10" s="1" customFormat="1" ht="48.75" customHeight="1" x14ac:dyDescent="0.35">
      <c r="A43" s="311"/>
      <c r="B43" s="132" t="s">
        <v>415</v>
      </c>
      <c r="C43" s="133"/>
      <c r="D43" s="236"/>
      <c r="E43" s="263" t="e">
        <f>D43/C43</f>
        <v>#DIV/0!</v>
      </c>
      <c r="F43" s="176" t="s">
        <v>416</v>
      </c>
      <c r="G43" s="177"/>
      <c r="H43" s="178"/>
      <c r="I43" s="24"/>
      <c r="J43" s="359"/>
    </row>
    <row r="44" spans="1:10" s="1" customFormat="1" ht="48.75" customHeight="1" x14ac:dyDescent="0.35">
      <c r="A44" s="311"/>
      <c r="B44" s="132"/>
      <c r="C44" s="133"/>
      <c r="D44" s="236"/>
      <c r="E44" s="263"/>
      <c r="F44" s="176" t="s">
        <v>417</v>
      </c>
      <c r="G44" s="177"/>
      <c r="H44" s="178"/>
      <c r="I44" s="24"/>
      <c r="J44" s="359"/>
    </row>
    <row r="45" spans="1:10" s="1" customFormat="1" ht="93.75" customHeight="1" x14ac:dyDescent="0.35">
      <c r="A45" s="311"/>
      <c r="B45" s="21" t="s">
        <v>418</v>
      </c>
      <c r="C45" s="37"/>
      <c r="D45" s="24"/>
      <c r="E45" s="45" t="e">
        <f>D45/C45</f>
        <v>#DIV/0!</v>
      </c>
      <c r="F45" s="176" t="s">
        <v>419</v>
      </c>
      <c r="G45" s="177"/>
      <c r="H45" s="178"/>
      <c r="I45" s="24"/>
      <c r="J45" s="49"/>
    </row>
    <row r="46" spans="1:10" s="1" customFormat="1" ht="53.5" customHeight="1" x14ac:dyDescent="0.35">
      <c r="A46" s="315" t="s">
        <v>420</v>
      </c>
      <c r="B46" s="21" t="s">
        <v>60</v>
      </c>
      <c r="C46" s="37"/>
      <c r="D46" s="24"/>
      <c r="E46" s="45" t="e">
        <f>D46/C46</f>
        <v>#DIV/0!</v>
      </c>
      <c r="F46" s="275" t="s">
        <v>421</v>
      </c>
      <c r="G46" s="276"/>
      <c r="H46" s="277"/>
      <c r="I46" s="284"/>
      <c r="J46" s="49"/>
    </row>
    <row r="47" spans="1:10" s="1" customFormat="1" ht="48.75" customHeight="1" x14ac:dyDescent="0.35">
      <c r="A47" s="311"/>
      <c r="B47" s="61" t="s">
        <v>62</v>
      </c>
      <c r="C47" s="37"/>
      <c r="D47" s="24"/>
      <c r="E47" s="45" t="e">
        <f t="shared" ref="E47:E48" si="1">D47/C47</f>
        <v>#DIV/0!</v>
      </c>
      <c r="F47" s="278"/>
      <c r="G47" s="279"/>
      <c r="H47" s="280"/>
      <c r="I47" s="285"/>
      <c r="J47" s="49"/>
    </row>
    <row r="48" spans="1:10" s="1" customFormat="1" ht="53.5" customHeight="1" x14ac:dyDescent="0.35">
      <c r="A48" s="311"/>
      <c r="B48" s="61" t="s">
        <v>63</v>
      </c>
      <c r="C48" s="37"/>
      <c r="D48" s="24"/>
      <c r="E48" s="45" t="e">
        <f t="shared" si="1"/>
        <v>#DIV/0!</v>
      </c>
      <c r="F48" s="281"/>
      <c r="G48" s="282"/>
      <c r="H48" s="283"/>
      <c r="I48" s="286"/>
      <c r="J48" s="49"/>
    </row>
    <row r="49" spans="1:10" s="1" customFormat="1" ht="48.75" customHeight="1" x14ac:dyDescent="0.35">
      <c r="A49" s="311"/>
      <c r="B49" s="21" t="s">
        <v>64</v>
      </c>
      <c r="C49" s="37"/>
      <c r="D49" s="24"/>
      <c r="E49" s="45" t="e">
        <f>D49/C49</f>
        <v>#DIV/0!</v>
      </c>
      <c r="F49" s="176" t="s">
        <v>65</v>
      </c>
      <c r="G49" s="177"/>
      <c r="H49" s="178"/>
      <c r="I49" s="24"/>
      <c r="J49" s="49"/>
    </row>
    <row r="50" spans="1:10" s="1" customFormat="1" ht="36.75" customHeight="1" x14ac:dyDescent="0.35">
      <c r="A50" s="315" t="s">
        <v>422</v>
      </c>
      <c r="B50" s="132" t="s">
        <v>311</v>
      </c>
      <c r="C50" s="133"/>
      <c r="D50" s="129">
        <f>SUM(I50:I51)</f>
        <v>0</v>
      </c>
      <c r="E50" s="263" t="e">
        <f>D50/C50</f>
        <v>#DIV/0!</v>
      </c>
      <c r="F50" s="176" t="s">
        <v>23</v>
      </c>
      <c r="G50" s="177"/>
      <c r="H50" s="178"/>
      <c r="I50" s="24"/>
      <c r="J50" s="359"/>
    </row>
    <row r="51" spans="1:10" s="1" customFormat="1" ht="57" customHeight="1" x14ac:dyDescent="0.35">
      <c r="A51" s="324"/>
      <c r="B51" s="313"/>
      <c r="C51" s="133"/>
      <c r="D51" s="129"/>
      <c r="E51" s="263"/>
      <c r="F51" s="176" t="s">
        <v>29</v>
      </c>
      <c r="G51" s="177"/>
      <c r="H51" s="178"/>
      <c r="I51" s="23">
        <f>+D49+I58+I73+I38</f>
        <v>0</v>
      </c>
      <c r="J51" s="359"/>
    </row>
    <row r="52" spans="1:10" s="1" customFormat="1" ht="21" customHeight="1" x14ac:dyDescent="0.35">
      <c r="A52" s="321" t="s">
        <v>66</v>
      </c>
      <c r="B52" s="322"/>
      <c r="C52" s="322"/>
      <c r="D52" s="322"/>
      <c r="E52" s="322"/>
      <c r="F52" s="322"/>
      <c r="G52" s="322"/>
      <c r="H52" s="322"/>
      <c r="I52" s="322"/>
      <c r="J52" s="323"/>
    </row>
    <row r="53" spans="1:10" s="1" customFormat="1" ht="23.25" customHeight="1" x14ac:dyDescent="0.35">
      <c r="A53" s="315" t="s">
        <v>312</v>
      </c>
      <c r="B53" s="201" t="s">
        <v>68</v>
      </c>
      <c r="C53" s="133"/>
      <c r="D53" s="129">
        <f>SUM(I53:I54)</f>
        <v>0</v>
      </c>
      <c r="E53" s="263" t="e">
        <f>D53/C53</f>
        <v>#DIV/0!</v>
      </c>
      <c r="F53" s="176" t="s">
        <v>69</v>
      </c>
      <c r="G53" s="177"/>
      <c r="H53" s="178"/>
      <c r="I53" s="24"/>
      <c r="J53" s="359"/>
    </row>
    <row r="54" spans="1:10" s="1" customFormat="1" ht="32.25" customHeight="1" x14ac:dyDescent="0.35">
      <c r="A54" s="311"/>
      <c r="B54" s="202"/>
      <c r="C54" s="133"/>
      <c r="D54" s="129"/>
      <c r="E54" s="263"/>
      <c r="F54" s="176" t="s">
        <v>70</v>
      </c>
      <c r="G54" s="177"/>
      <c r="H54" s="178"/>
      <c r="I54" s="24"/>
      <c r="J54" s="359"/>
    </row>
    <row r="55" spans="1:10" s="1" customFormat="1" ht="45.75" customHeight="1" x14ac:dyDescent="0.35">
      <c r="A55" s="311"/>
      <c r="B55" s="202"/>
      <c r="C55" s="133"/>
      <c r="D55" s="129"/>
      <c r="E55" s="263"/>
      <c r="F55" s="176" t="s">
        <v>71</v>
      </c>
      <c r="G55" s="177"/>
      <c r="H55" s="178"/>
      <c r="I55" s="24"/>
      <c r="J55" s="359"/>
    </row>
    <row r="56" spans="1:10" s="1" customFormat="1" ht="23.25" customHeight="1" x14ac:dyDescent="0.35">
      <c r="A56" s="311"/>
      <c r="B56" s="202"/>
      <c r="C56" s="133"/>
      <c r="D56" s="129"/>
      <c r="E56" s="263"/>
      <c r="F56" s="176" t="s">
        <v>313</v>
      </c>
      <c r="G56" s="177"/>
      <c r="H56" s="178"/>
      <c r="I56" s="24"/>
      <c r="J56" s="359"/>
    </row>
    <row r="57" spans="1:10" s="1" customFormat="1" ht="24.75" customHeight="1" x14ac:dyDescent="0.35">
      <c r="A57" s="311"/>
      <c r="B57" s="202"/>
      <c r="C57" s="133"/>
      <c r="D57" s="129"/>
      <c r="E57" s="263"/>
      <c r="F57" s="176" t="s">
        <v>423</v>
      </c>
      <c r="G57" s="177"/>
      <c r="H57" s="178"/>
      <c r="I57" s="24"/>
      <c r="J57" s="359"/>
    </row>
    <row r="58" spans="1:10" s="1" customFormat="1" ht="33" customHeight="1" x14ac:dyDescent="0.35">
      <c r="A58" s="311"/>
      <c r="B58" s="203"/>
      <c r="C58" s="133"/>
      <c r="D58" s="129"/>
      <c r="E58" s="263"/>
      <c r="F58" s="176" t="s">
        <v>314</v>
      </c>
      <c r="G58" s="177"/>
      <c r="H58" s="178"/>
      <c r="I58" s="24"/>
      <c r="J58" s="359"/>
    </row>
    <row r="59" spans="1:10" s="1" customFormat="1" ht="79.5" customHeight="1" x14ac:dyDescent="0.35">
      <c r="A59" s="311"/>
      <c r="B59" s="21" t="s">
        <v>424</v>
      </c>
      <c r="C59" s="37"/>
      <c r="D59" s="24"/>
      <c r="E59" s="45" t="e">
        <f>D59/C59</f>
        <v>#DIV/0!</v>
      </c>
      <c r="F59" s="334"/>
      <c r="G59" s="335"/>
      <c r="H59" s="335"/>
      <c r="I59" s="336"/>
      <c r="J59" s="49"/>
    </row>
    <row r="60" spans="1:10" s="1" customFormat="1" ht="48.75" customHeight="1" x14ac:dyDescent="0.35">
      <c r="A60" s="311"/>
      <c r="B60" s="21" t="s">
        <v>72</v>
      </c>
      <c r="C60" s="37"/>
      <c r="D60" s="24"/>
      <c r="E60" s="45" t="e">
        <f>D60/C60</f>
        <v>#DIV/0!</v>
      </c>
      <c r="F60" s="176" t="s">
        <v>73</v>
      </c>
      <c r="G60" s="177"/>
      <c r="H60" s="178"/>
      <c r="I60" s="24"/>
      <c r="J60" s="49"/>
    </row>
    <row r="61" spans="1:10" s="1" customFormat="1" ht="47.25" customHeight="1" x14ac:dyDescent="0.35">
      <c r="A61" s="324"/>
      <c r="B61" s="21" t="s">
        <v>74</v>
      </c>
      <c r="C61" s="37"/>
      <c r="D61" s="24"/>
      <c r="E61" s="45" t="e">
        <f>D61/C61</f>
        <v>#DIV/0!</v>
      </c>
      <c r="F61" s="334"/>
      <c r="G61" s="335"/>
      <c r="H61" s="335"/>
      <c r="I61" s="336"/>
      <c r="J61" s="49"/>
    </row>
    <row r="62" spans="1:10" s="1" customFormat="1" ht="33" customHeight="1" x14ac:dyDescent="0.35">
      <c r="A62" s="312" t="s">
        <v>315</v>
      </c>
      <c r="B62" s="152" t="s">
        <v>316</v>
      </c>
      <c r="C62" s="133"/>
      <c r="D62" s="260">
        <f>SUM(I62:I63)</f>
        <v>0</v>
      </c>
      <c r="E62" s="263" t="e">
        <f>D62/C62</f>
        <v>#DIV/0!</v>
      </c>
      <c r="F62" s="176" t="s">
        <v>317</v>
      </c>
      <c r="G62" s="177"/>
      <c r="H62" s="178"/>
      <c r="I62" s="24"/>
      <c r="J62" s="369"/>
    </row>
    <row r="63" spans="1:10" s="1" customFormat="1" ht="47.25" customHeight="1" x14ac:dyDescent="0.35">
      <c r="A63" s="312"/>
      <c r="B63" s="153"/>
      <c r="C63" s="133"/>
      <c r="D63" s="261"/>
      <c r="E63" s="263"/>
      <c r="F63" s="176" t="s">
        <v>318</v>
      </c>
      <c r="G63" s="177"/>
      <c r="H63" s="178"/>
      <c r="I63" s="24"/>
      <c r="J63" s="370"/>
    </row>
    <row r="64" spans="1:10" s="1" customFormat="1" ht="33" customHeight="1" x14ac:dyDescent="0.35">
      <c r="A64" s="312"/>
      <c r="B64" s="153"/>
      <c r="C64" s="133"/>
      <c r="D64" s="261"/>
      <c r="E64" s="263"/>
      <c r="F64" s="176" t="s">
        <v>366</v>
      </c>
      <c r="G64" s="177"/>
      <c r="H64" s="178"/>
      <c r="I64" s="24"/>
      <c r="J64" s="370"/>
    </row>
    <row r="65" spans="1:10" s="1" customFormat="1" ht="33" customHeight="1" x14ac:dyDescent="0.35">
      <c r="A65" s="312"/>
      <c r="B65" s="153"/>
      <c r="C65" s="133"/>
      <c r="D65" s="261"/>
      <c r="E65" s="263"/>
      <c r="F65" s="176" t="s">
        <v>367</v>
      </c>
      <c r="G65" s="177"/>
      <c r="H65" s="178"/>
      <c r="I65" s="24"/>
      <c r="J65" s="370"/>
    </row>
    <row r="66" spans="1:10" s="1" customFormat="1" ht="48.75" customHeight="1" x14ac:dyDescent="0.35">
      <c r="A66" s="312"/>
      <c r="B66" s="154"/>
      <c r="C66" s="133"/>
      <c r="D66" s="262"/>
      <c r="E66" s="263"/>
      <c r="F66" s="176" t="s">
        <v>368</v>
      </c>
      <c r="G66" s="177"/>
      <c r="H66" s="178"/>
      <c r="I66" s="24"/>
      <c r="J66" s="371"/>
    </row>
    <row r="67" spans="1:10" s="1" customFormat="1" ht="45.75" customHeight="1" x14ac:dyDescent="0.35">
      <c r="A67" s="315" t="s">
        <v>319</v>
      </c>
      <c r="B67" s="132" t="s">
        <v>425</v>
      </c>
      <c r="C67" s="133"/>
      <c r="D67" s="236"/>
      <c r="E67" s="263" t="e">
        <f>D67/C67</f>
        <v>#DIV/0!</v>
      </c>
      <c r="F67" s="176" t="s">
        <v>426</v>
      </c>
      <c r="G67" s="177"/>
      <c r="H67" s="178"/>
      <c r="I67" s="24"/>
      <c r="J67" s="359"/>
    </row>
    <row r="68" spans="1:10" s="1" customFormat="1" ht="48.75" customHeight="1" x14ac:dyDescent="0.35">
      <c r="A68" s="311"/>
      <c r="B68" s="132"/>
      <c r="C68" s="133"/>
      <c r="D68" s="236"/>
      <c r="E68" s="263"/>
      <c r="F68" s="176" t="s">
        <v>427</v>
      </c>
      <c r="G68" s="177"/>
      <c r="H68" s="178"/>
      <c r="I68" s="24"/>
      <c r="J68" s="359"/>
    </row>
    <row r="69" spans="1:10" s="1" customFormat="1" ht="51" customHeight="1" x14ac:dyDescent="0.35">
      <c r="A69" s="311"/>
      <c r="B69" s="132"/>
      <c r="C69" s="133"/>
      <c r="D69" s="236"/>
      <c r="E69" s="263"/>
      <c r="F69" s="176" t="s">
        <v>87</v>
      </c>
      <c r="G69" s="177"/>
      <c r="H69" s="178"/>
      <c r="I69" s="24"/>
      <c r="J69" s="359"/>
    </row>
    <row r="70" spans="1:10" s="1" customFormat="1" ht="48.75" customHeight="1" x14ac:dyDescent="0.35">
      <c r="A70" s="311"/>
      <c r="B70" s="132"/>
      <c r="C70" s="133"/>
      <c r="D70" s="236"/>
      <c r="E70" s="263"/>
      <c r="F70" s="176" t="s">
        <v>90</v>
      </c>
      <c r="G70" s="177"/>
      <c r="H70" s="178"/>
      <c r="I70" s="24"/>
      <c r="J70" s="359"/>
    </row>
    <row r="71" spans="1:10" s="1" customFormat="1" ht="48.75" customHeight="1" x14ac:dyDescent="0.35">
      <c r="A71" s="324"/>
      <c r="B71" s="132"/>
      <c r="C71" s="133"/>
      <c r="D71" s="236"/>
      <c r="E71" s="263"/>
      <c r="F71" s="176" t="s">
        <v>321</v>
      </c>
      <c r="G71" s="177"/>
      <c r="H71" s="178"/>
      <c r="I71" s="24"/>
      <c r="J71" s="359"/>
    </row>
    <row r="72" spans="1:10" s="1" customFormat="1" ht="51" customHeight="1" x14ac:dyDescent="0.35">
      <c r="A72" s="315" t="s">
        <v>322</v>
      </c>
      <c r="B72" s="132" t="s">
        <v>262</v>
      </c>
      <c r="C72" s="133"/>
      <c r="D72" s="236"/>
      <c r="E72" s="263" t="e">
        <f>D72/C72</f>
        <v>#DIV/0!</v>
      </c>
      <c r="F72" s="176" t="s">
        <v>323</v>
      </c>
      <c r="G72" s="177"/>
      <c r="H72" s="178"/>
      <c r="I72" s="24"/>
      <c r="J72" s="359"/>
    </row>
    <row r="73" spans="1:10" s="1" customFormat="1" ht="57" customHeight="1" x14ac:dyDescent="0.35">
      <c r="A73" s="324"/>
      <c r="B73" s="132"/>
      <c r="C73" s="133"/>
      <c r="D73" s="236"/>
      <c r="E73" s="263"/>
      <c r="F73" s="176" t="s">
        <v>95</v>
      </c>
      <c r="G73" s="177"/>
      <c r="H73" s="178"/>
      <c r="I73" s="24"/>
      <c r="J73" s="359"/>
    </row>
    <row r="74" spans="1:10" s="1" customFormat="1" ht="101.5" x14ac:dyDescent="0.35">
      <c r="A74" s="18" t="s">
        <v>324</v>
      </c>
      <c r="B74" s="21" t="s">
        <v>325</v>
      </c>
      <c r="C74" s="37"/>
      <c r="D74" s="24"/>
      <c r="E74" s="45" t="e">
        <f>D74/C74</f>
        <v>#DIV/0!</v>
      </c>
      <c r="F74" s="334"/>
      <c r="G74" s="335"/>
      <c r="H74" s="335"/>
      <c r="I74" s="336"/>
      <c r="J74" s="49"/>
    </row>
    <row r="75" spans="1:10" s="1" customFormat="1" ht="22.5" customHeight="1" x14ac:dyDescent="0.35">
      <c r="A75" s="148" t="s">
        <v>98</v>
      </c>
      <c r="B75" s="148"/>
      <c r="C75" s="148"/>
      <c r="D75" s="148"/>
      <c r="E75" s="148"/>
      <c r="F75" s="148"/>
      <c r="G75" s="148"/>
      <c r="H75" s="148"/>
      <c r="I75" s="148"/>
      <c r="J75" s="148"/>
    </row>
    <row r="76" spans="1:10" s="1" customFormat="1" ht="18.5" x14ac:dyDescent="0.35">
      <c r="A76" s="192" t="s">
        <v>99</v>
      </c>
      <c r="B76" s="192"/>
      <c r="C76" s="192"/>
      <c r="D76" s="192"/>
      <c r="E76" s="192"/>
      <c r="F76" s="192"/>
      <c r="G76" s="192"/>
      <c r="H76" s="192"/>
      <c r="I76" s="192"/>
      <c r="J76" s="192"/>
    </row>
    <row r="77" spans="1:10" s="1" customFormat="1" ht="28.5" customHeight="1" x14ac:dyDescent="0.35">
      <c r="A77" s="146" t="s">
        <v>100</v>
      </c>
      <c r="B77" s="137" t="s">
        <v>101</v>
      </c>
      <c r="C77" s="127"/>
      <c r="D77" s="237">
        <f>(I77-I83)*100/I77</f>
        <v>100</v>
      </c>
      <c r="E77" s="123" t="e">
        <f>+D77/C77</f>
        <v>#DIV/0!</v>
      </c>
      <c r="F77" s="207" t="s">
        <v>102</v>
      </c>
      <c r="G77" s="208"/>
      <c r="H77" s="209"/>
      <c r="I77" s="247">
        <f>I79+I81+1</f>
        <v>1</v>
      </c>
      <c r="J77" s="124"/>
    </row>
    <row r="78" spans="1:10" s="1" customFormat="1" ht="26.25" hidden="1" customHeight="1" x14ac:dyDescent="0.35">
      <c r="A78" s="146"/>
      <c r="B78" s="137"/>
      <c r="C78" s="127"/>
      <c r="D78" s="237"/>
      <c r="E78" s="123"/>
      <c r="F78" s="213"/>
      <c r="G78" s="214"/>
      <c r="H78" s="215"/>
      <c r="I78" s="248"/>
      <c r="J78" s="124"/>
    </row>
    <row r="79" spans="1:10" s="1" customFormat="1" ht="33.75" customHeight="1" x14ac:dyDescent="0.35">
      <c r="A79" s="146"/>
      <c r="B79" s="173" t="s">
        <v>103</v>
      </c>
      <c r="C79" s="170"/>
      <c r="D79" s="238" t="e">
        <f>I79/I81</f>
        <v>#DIV/0!</v>
      </c>
      <c r="E79" s="164" t="e">
        <f>C79/D79</f>
        <v>#DIV/0!</v>
      </c>
      <c r="F79" s="126" t="s">
        <v>265</v>
      </c>
      <c r="G79" s="126"/>
      <c r="H79" s="126"/>
      <c r="I79" s="17"/>
      <c r="J79" s="149"/>
    </row>
    <row r="80" spans="1:10" s="1" customFormat="1" ht="33.75" customHeight="1" x14ac:dyDescent="0.35">
      <c r="A80" s="146"/>
      <c r="B80" s="174"/>
      <c r="C80" s="171"/>
      <c r="D80" s="239"/>
      <c r="E80" s="165"/>
      <c r="F80" s="126" t="s">
        <v>105</v>
      </c>
      <c r="G80" s="126"/>
      <c r="H80" s="126"/>
      <c r="I80" s="17"/>
      <c r="J80" s="150"/>
    </row>
    <row r="81" spans="1:10" s="1" customFormat="1" ht="33.75" customHeight="1" x14ac:dyDescent="0.35">
      <c r="A81" s="146"/>
      <c r="B81" s="174"/>
      <c r="C81" s="171"/>
      <c r="D81" s="239"/>
      <c r="E81" s="165"/>
      <c r="F81" s="126" t="s">
        <v>106</v>
      </c>
      <c r="G81" s="126"/>
      <c r="H81" s="126"/>
      <c r="I81" s="17"/>
      <c r="J81" s="150"/>
    </row>
    <row r="82" spans="1:10" s="1" customFormat="1" ht="29.25" customHeight="1" x14ac:dyDescent="0.35">
      <c r="A82" s="146"/>
      <c r="B82" s="174"/>
      <c r="C82" s="171"/>
      <c r="D82" s="239"/>
      <c r="E82" s="165"/>
      <c r="F82" s="126" t="s">
        <v>107</v>
      </c>
      <c r="G82" s="126"/>
      <c r="H82" s="126"/>
      <c r="I82" s="17"/>
      <c r="J82" s="150"/>
    </row>
    <row r="83" spans="1:10" s="1" customFormat="1" ht="29.25" customHeight="1" x14ac:dyDescent="0.35">
      <c r="A83" s="146"/>
      <c r="B83" s="175"/>
      <c r="C83" s="172"/>
      <c r="D83" s="240"/>
      <c r="E83" s="166"/>
      <c r="F83" s="195" t="s">
        <v>108</v>
      </c>
      <c r="G83" s="196"/>
      <c r="H83" s="197"/>
      <c r="I83" s="17"/>
      <c r="J83" s="151"/>
    </row>
    <row r="84" spans="1:10" s="1" customFormat="1" ht="39.75" customHeight="1" x14ac:dyDescent="0.35">
      <c r="A84" s="146"/>
      <c r="B84" s="137" t="s">
        <v>109</v>
      </c>
      <c r="C84" s="127"/>
      <c r="D84" s="122" t="e">
        <f>(I77-I84)/I84</f>
        <v>#DIV/0!</v>
      </c>
      <c r="E84" s="123" t="e">
        <f>D84/C84</f>
        <v>#DIV/0!</v>
      </c>
      <c r="F84" s="125" t="s">
        <v>110</v>
      </c>
      <c r="G84" s="125"/>
      <c r="H84" s="125"/>
      <c r="I84" s="17"/>
      <c r="J84" s="124"/>
    </row>
    <row r="85" spans="1:10" s="1" customFormat="1" ht="33.75" customHeight="1" x14ac:dyDescent="0.35">
      <c r="A85" s="146"/>
      <c r="B85" s="137"/>
      <c r="C85" s="127"/>
      <c r="D85" s="122"/>
      <c r="E85" s="123"/>
      <c r="F85" s="125" t="s">
        <v>111</v>
      </c>
      <c r="G85" s="125"/>
      <c r="H85" s="125"/>
      <c r="I85" s="17"/>
      <c r="J85" s="124"/>
    </row>
    <row r="86" spans="1:10" s="1" customFormat="1" ht="33.75" customHeight="1" x14ac:dyDescent="0.35">
      <c r="A86" s="146"/>
      <c r="B86" s="137"/>
      <c r="C86" s="127"/>
      <c r="D86" s="122"/>
      <c r="E86" s="123"/>
      <c r="F86" s="185" t="s">
        <v>112</v>
      </c>
      <c r="G86" s="185"/>
      <c r="H86" s="185"/>
      <c r="I86" s="17"/>
      <c r="J86" s="124"/>
    </row>
    <row r="87" spans="1:10" s="1" customFormat="1" ht="36.75" customHeight="1" x14ac:dyDescent="0.35">
      <c r="A87" s="146" t="s">
        <v>113</v>
      </c>
      <c r="B87" s="173" t="s">
        <v>114</v>
      </c>
      <c r="C87" s="170"/>
      <c r="D87" s="217">
        <f>I87*100/I77</f>
        <v>0</v>
      </c>
      <c r="E87" s="164" t="e">
        <f>D87/C87</f>
        <v>#DIV/0!</v>
      </c>
      <c r="F87" s="125" t="s">
        <v>372</v>
      </c>
      <c r="G87" s="125"/>
      <c r="H87" s="125"/>
      <c r="I87" s="17"/>
      <c r="J87" s="124"/>
    </row>
    <row r="88" spans="1:10" s="1" customFormat="1" ht="38.25" customHeight="1" x14ac:dyDescent="0.35">
      <c r="A88" s="146"/>
      <c r="B88" s="175"/>
      <c r="C88" s="172"/>
      <c r="D88" s="218"/>
      <c r="E88" s="166"/>
      <c r="F88" s="186" t="s">
        <v>116</v>
      </c>
      <c r="G88" s="187"/>
      <c r="H88" s="188"/>
      <c r="I88" s="17"/>
      <c r="J88" s="124"/>
    </row>
    <row r="89" spans="1:10" s="1" customFormat="1" ht="60" customHeight="1" x14ac:dyDescent="0.35">
      <c r="A89" s="146"/>
      <c r="B89" s="27" t="s">
        <v>117</v>
      </c>
      <c r="C89" s="38"/>
      <c r="D89" s="66">
        <f>I89/(I77-I80)</f>
        <v>0</v>
      </c>
      <c r="E89" s="28" t="e">
        <f>D89/C89</f>
        <v>#DIV/0!</v>
      </c>
      <c r="F89" s="125" t="s">
        <v>118</v>
      </c>
      <c r="G89" s="125"/>
      <c r="H89" s="125"/>
      <c r="I89" s="17"/>
      <c r="J89" s="42"/>
    </row>
    <row r="90" spans="1:10" s="1" customFormat="1" ht="18.5" x14ac:dyDescent="0.45">
      <c r="A90" s="183" t="s">
        <v>119</v>
      </c>
      <c r="B90" s="183"/>
      <c r="C90" s="183"/>
      <c r="D90" s="183"/>
      <c r="E90" s="183"/>
      <c r="F90" s="183"/>
      <c r="G90" s="183"/>
      <c r="H90" s="183"/>
      <c r="I90" s="183"/>
      <c r="J90" s="183"/>
    </row>
    <row r="91" spans="1:10" s="1" customFormat="1" ht="33.75" customHeight="1" x14ac:dyDescent="0.35">
      <c r="A91" s="252" t="s">
        <v>120</v>
      </c>
      <c r="B91" s="173" t="s">
        <v>121</v>
      </c>
      <c r="C91" s="170"/>
      <c r="D91" s="180">
        <f>I91+I93+I94+I95</f>
        <v>0</v>
      </c>
      <c r="E91" s="219" t="e">
        <f>D91/C91</f>
        <v>#DIV/0!</v>
      </c>
      <c r="F91" s="125" t="s">
        <v>326</v>
      </c>
      <c r="G91" s="125"/>
      <c r="H91" s="125"/>
      <c r="I91" s="17"/>
      <c r="J91" s="149"/>
    </row>
    <row r="92" spans="1:10" s="1" customFormat="1" ht="36.75" customHeight="1" x14ac:dyDescent="0.35">
      <c r="A92" s="253"/>
      <c r="B92" s="174"/>
      <c r="C92" s="171"/>
      <c r="D92" s="181"/>
      <c r="E92" s="220"/>
      <c r="F92" s="179" t="s">
        <v>123</v>
      </c>
      <c r="G92" s="179"/>
      <c r="H92" s="179"/>
      <c r="I92" s="17"/>
      <c r="J92" s="150"/>
    </row>
    <row r="93" spans="1:10" s="1" customFormat="1" ht="33.75" customHeight="1" x14ac:dyDescent="0.35">
      <c r="A93" s="253"/>
      <c r="B93" s="174"/>
      <c r="C93" s="171"/>
      <c r="D93" s="181"/>
      <c r="E93" s="220"/>
      <c r="F93" s="125" t="s">
        <v>124</v>
      </c>
      <c r="G93" s="125"/>
      <c r="H93" s="125"/>
      <c r="I93" s="17"/>
      <c r="J93" s="150"/>
    </row>
    <row r="94" spans="1:10" s="1" customFormat="1" ht="33.75" customHeight="1" x14ac:dyDescent="0.35">
      <c r="A94" s="253"/>
      <c r="B94" s="174"/>
      <c r="C94" s="171"/>
      <c r="D94" s="181"/>
      <c r="E94" s="220"/>
      <c r="F94" s="125" t="s">
        <v>125</v>
      </c>
      <c r="G94" s="125"/>
      <c r="H94" s="125"/>
      <c r="I94" s="17"/>
      <c r="J94" s="150"/>
    </row>
    <row r="95" spans="1:10" s="1" customFormat="1" ht="21.75" customHeight="1" x14ac:dyDescent="0.35">
      <c r="A95" s="253"/>
      <c r="B95" s="175"/>
      <c r="C95" s="172"/>
      <c r="D95" s="182"/>
      <c r="E95" s="221"/>
      <c r="F95" s="195" t="s">
        <v>126</v>
      </c>
      <c r="G95" s="196"/>
      <c r="H95" s="197"/>
      <c r="I95" s="17"/>
      <c r="J95" s="151"/>
    </row>
    <row r="96" spans="1:10" s="1" customFormat="1" ht="33.75" customHeight="1" x14ac:dyDescent="0.35">
      <c r="A96" s="253"/>
      <c r="B96" s="173" t="s">
        <v>127</v>
      </c>
      <c r="C96" s="170"/>
      <c r="D96" s="180">
        <f>SUM(I96+I102+I103+I104)</f>
        <v>0</v>
      </c>
      <c r="E96" s="219" t="e">
        <f>D96/C96</f>
        <v>#DIV/0!</v>
      </c>
      <c r="F96" s="125" t="s">
        <v>128</v>
      </c>
      <c r="G96" s="125"/>
      <c r="H96" s="125"/>
      <c r="I96" s="90">
        <f>SUM(I97:I101)</f>
        <v>0</v>
      </c>
      <c r="J96" s="149"/>
    </row>
    <row r="97" spans="1:10" s="1" customFormat="1" ht="33.75" customHeight="1" x14ac:dyDescent="0.35">
      <c r="A97" s="253"/>
      <c r="B97" s="174"/>
      <c r="C97" s="171"/>
      <c r="D97" s="181"/>
      <c r="E97" s="220"/>
      <c r="F97" s="249" t="s">
        <v>129</v>
      </c>
      <c r="G97" s="250"/>
      <c r="H97" s="251"/>
      <c r="I97" s="26"/>
      <c r="J97" s="150"/>
    </row>
    <row r="98" spans="1:10" s="1" customFormat="1" ht="33.75" customHeight="1" x14ac:dyDescent="0.35">
      <c r="A98" s="253"/>
      <c r="B98" s="174"/>
      <c r="C98" s="171"/>
      <c r="D98" s="181"/>
      <c r="E98" s="220"/>
      <c r="F98" s="249" t="s">
        <v>130</v>
      </c>
      <c r="G98" s="250"/>
      <c r="H98" s="251"/>
      <c r="I98" s="26"/>
      <c r="J98" s="150"/>
    </row>
    <row r="99" spans="1:10" s="1" customFormat="1" ht="33.75" customHeight="1" x14ac:dyDescent="0.35">
      <c r="A99" s="253"/>
      <c r="B99" s="174"/>
      <c r="C99" s="171"/>
      <c r="D99" s="181"/>
      <c r="E99" s="220"/>
      <c r="F99" s="249" t="s">
        <v>131</v>
      </c>
      <c r="G99" s="250"/>
      <c r="H99" s="251"/>
      <c r="I99" s="26"/>
      <c r="J99" s="150"/>
    </row>
    <row r="100" spans="1:10" s="1" customFormat="1" ht="33.75" customHeight="1" x14ac:dyDescent="0.35">
      <c r="A100" s="253"/>
      <c r="B100" s="174"/>
      <c r="C100" s="171"/>
      <c r="D100" s="181"/>
      <c r="E100" s="220"/>
      <c r="F100" s="249" t="s">
        <v>132</v>
      </c>
      <c r="G100" s="250"/>
      <c r="H100" s="251"/>
      <c r="I100" s="26"/>
      <c r="J100" s="150"/>
    </row>
    <row r="101" spans="1:10" s="1" customFormat="1" ht="33.75" customHeight="1" x14ac:dyDescent="0.35">
      <c r="A101" s="253"/>
      <c r="B101" s="174"/>
      <c r="C101" s="171"/>
      <c r="D101" s="181"/>
      <c r="E101" s="220"/>
      <c r="F101" s="249" t="s">
        <v>133</v>
      </c>
      <c r="G101" s="250"/>
      <c r="H101" s="251"/>
      <c r="I101" s="26"/>
      <c r="J101" s="150"/>
    </row>
    <row r="102" spans="1:10" s="1" customFormat="1" ht="27.75" customHeight="1" x14ac:dyDescent="0.35">
      <c r="A102" s="253"/>
      <c r="B102" s="174"/>
      <c r="C102" s="171"/>
      <c r="D102" s="181"/>
      <c r="E102" s="220"/>
      <c r="F102" s="125" t="s">
        <v>134</v>
      </c>
      <c r="G102" s="125"/>
      <c r="H102" s="125"/>
      <c r="I102" s="17"/>
      <c r="J102" s="150"/>
    </row>
    <row r="103" spans="1:10" s="1" customFormat="1" ht="27.75" customHeight="1" x14ac:dyDescent="0.35">
      <c r="A103" s="253"/>
      <c r="B103" s="174"/>
      <c r="C103" s="171"/>
      <c r="D103" s="181"/>
      <c r="E103" s="220"/>
      <c r="F103" s="125" t="s">
        <v>135</v>
      </c>
      <c r="G103" s="125"/>
      <c r="H103" s="125"/>
      <c r="I103" s="17"/>
      <c r="J103" s="150"/>
    </row>
    <row r="104" spans="1:10" s="1" customFormat="1" ht="27.75" customHeight="1" x14ac:dyDescent="0.35">
      <c r="A104" s="253"/>
      <c r="B104" s="175"/>
      <c r="C104" s="172"/>
      <c r="D104" s="182"/>
      <c r="E104" s="221"/>
      <c r="F104" s="195" t="s">
        <v>136</v>
      </c>
      <c r="G104" s="196"/>
      <c r="H104" s="197"/>
      <c r="I104" s="17"/>
      <c r="J104" s="151"/>
    </row>
    <row r="105" spans="1:10" s="1" customFormat="1" ht="18.5" x14ac:dyDescent="0.35">
      <c r="A105" s="192" t="s">
        <v>137</v>
      </c>
      <c r="B105" s="192"/>
      <c r="C105" s="192"/>
      <c r="D105" s="192"/>
      <c r="E105" s="192"/>
      <c r="F105" s="192"/>
      <c r="G105" s="192"/>
      <c r="H105" s="192"/>
      <c r="I105" s="192"/>
      <c r="J105" s="192"/>
    </row>
    <row r="106" spans="1:10" s="1" customFormat="1" ht="33.75" customHeight="1" x14ac:dyDescent="0.35">
      <c r="A106" s="146" t="s">
        <v>138</v>
      </c>
      <c r="B106" s="137" t="s">
        <v>139</v>
      </c>
      <c r="C106" s="127"/>
      <c r="D106" s="122" t="e">
        <f>I112/(I106+I107+I109-I110-I111)</f>
        <v>#DIV/0!</v>
      </c>
      <c r="E106" s="123" t="e">
        <f>C106/D106</f>
        <v>#DIV/0!</v>
      </c>
      <c r="F106" s="125" t="s">
        <v>140</v>
      </c>
      <c r="G106" s="125"/>
      <c r="H106" s="125"/>
      <c r="I106" s="17"/>
      <c r="J106" s="124"/>
    </row>
    <row r="107" spans="1:10" s="1" customFormat="1" ht="33.75" customHeight="1" x14ac:dyDescent="0.35">
      <c r="A107" s="146"/>
      <c r="B107" s="137"/>
      <c r="C107" s="127"/>
      <c r="D107" s="122"/>
      <c r="E107" s="123"/>
      <c r="F107" s="125" t="s">
        <v>141</v>
      </c>
      <c r="G107" s="125"/>
      <c r="H107" s="125"/>
      <c r="I107" s="17"/>
      <c r="J107" s="124"/>
    </row>
    <row r="108" spans="1:10" s="1" customFormat="1" ht="33.75" customHeight="1" x14ac:dyDescent="0.35">
      <c r="A108" s="146"/>
      <c r="B108" s="137"/>
      <c r="C108" s="127"/>
      <c r="D108" s="122"/>
      <c r="E108" s="123"/>
      <c r="F108" s="126" t="s">
        <v>142</v>
      </c>
      <c r="G108" s="126"/>
      <c r="H108" s="126"/>
      <c r="I108" s="17"/>
      <c r="J108" s="124"/>
    </row>
    <row r="109" spans="1:10" s="1" customFormat="1" ht="46.5" customHeight="1" x14ac:dyDescent="0.35">
      <c r="A109" s="146"/>
      <c r="B109" s="137"/>
      <c r="C109" s="127"/>
      <c r="D109" s="122"/>
      <c r="E109" s="123"/>
      <c r="F109" s="125" t="s">
        <v>143</v>
      </c>
      <c r="G109" s="125"/>
      <c r="H109" s="125"/>
      <c r="I109" s="17"/>
      <c r="J109" s="124"/>
    </row>
    <row r="110" spans="1:10" s="1" customFormat="1" ht="43.5" customHeight="1" x14ac:dyDescent="0.35">
      <c r="A110" s="146"/>
      <c r="B110" s="137"/>
      <c r="C110" s="127"/>
      <c r="D110" s="122"/>
      <c r="E110" s="123"/>
      <c r="F110" s="125" t="s">
        <v>144</v>
      </c>
      <c r="G110" s="125"/>
      <c r="H110" s="125"/>
      <c r="I110" s="17"/>
      <c r="J110" s="124"/>
    </row>
    <row r="111" spans="1:10" s="1" customFormat="1" ht="33.75" customHeight="1" x14ac:dyDescent="0.35">
      <c r="A111" s="146"/>
      <c r="B111" s="137"/>
      <c r="C111" s="127"/>
      <c r="D111" s="122"/>
      <c r="E111" s="123"/>
      <c r="F111" s="125" t="s">
        <v>145</v>
      </c>
      <c r="G111" s="125"/>
      <c r="H111" s="125"/>
      <c r="I111" s="17"/>
      <c r="J111" s="124"/>
    </row>
    <row r="112" spans="1:10" s="1" customFormat="1" ht="48.75" customHeight="1" x14ac:dyDescent="0.35">
      <c r="A112" s="146"/>
      <c r="B112" s="137"/>
      <c r="C112" s="127"/>
      <c r="D112" s="122"/>
      <c r="E112" s="123"/>
      <c r="F112" s="125" t="s">
        <v>266</v>
      </c>
      <c r="G112" s="125"/>
      <c r="H112" s="125"/>
      <c r="I112" s="17"/>
      <c r="J112" s="124"/>
    </row>
    <row r="113" spans="1:10" s="1" customFormat="1" ht="33.75" customHeight="1" x14ac:dyDescent="0.35">
      <c r="A113" s="146"/>
      <c r="B113" s="137"/>
      <c r="C113" s="127"/>
      <c r="D113" s="122"/>
      <c r="E113" s="123"/>
      <c r="F113" s="126" t="s">
        <v>147</v>
      </c>
      <c r="G113" s="126"/>
      <c r="H113" s="126"/>
      <c r="I113" s="17"/>
      <c r="J113" s="124"/>
    </row>
    <row r="114" spans="1:10" s="1" customFormat="1" ht="33.75" customHeight="1" x14ac:dyDescent="0.35">
      <c r="A114" s="146" t="s">
        <v>148</v>
      </c>
      <c r="B114" s="137" t="s">
        <v>149</v>
      </c>
      <c r="C114" s="127"/>
      <c r="D114" s="122" t="e">
        <f>I119/I114</f>
        <v>#DIV/0!</v>
      </c>
      <c r="E114" s="123" t="e">
        <f>C114/D114</f>
        <v>#DIV/0!</v>
      </c>
      <c r="F114" s="125" t="s">
        <v>267</v>
      </c>
      <c r="G114" s="125"/>
      <c r="H114" s="125"/>
      <c r="I114" s="19">
        <f>SUM(I115:I116)</f>
        <v>0</v>
      </c>
      <c r="J114" s="124"/>
    </row>
    <row r="115" spans="1:10" s="1" customFormat="1" ht="33.75" customHeight="1" x14ac:dyDescent="0.35">
      <c r="A115" s="146"/>
      <c r="B115" s="137"/>
      <c r="C115" s="127"/>
      <c r="D115" s="122"/>
      <c r="E115" s="123"/>
      <c r="F115" s="185" t="s">
        <v>151</v>
      </c>
      <c r="G115" s="185"/>
      <c r="H115" s="185"/>
      <c r="I115" s="17"/>
      <c r="J115" s="124"/>
    </row>
    <row r="116" spans="1:10" s="1" customFormat="1" ht="48.75" customHeight="1" x14ac:dyDescent="0.35">
      <c r="A116" s="146"/>
      <c r="B116" s="137"/>
      <c r="C116" s="127"/>
      <c r="D116" s="122"/>
      <c r="E116" s="123"/>
      <c r="F116" s="185" t="s">
        <v>152</v>
      </c>
      <c r="G116" s="185"/>
      <c r="H116" s="185"/>
      <c r="I116" s="17"/>
      <c r="J116" s="124"/>
    </row>
    <row r="117" spans="1:10" s="1" customFormat="1" ht="48.75" customHeight="1" x14ac:dyDescent="0.35">
      <c r="A117" s="146"/>
      <c r="B117" s="137" t="s">
        <v>153</v>
      </c>
      <c r="C117" s="127"/>
      <c r="D117" s="122" t="e">
        <f>I119/I117</f>
        <v>#DIV/0!</v>
      </c>
      <c r="E117" s="123" t="e">
        <f>C117/D117</f>
        <v>#DIV/0!</v>
      </c>
      <c r="F117" s="125" t="s">
        <v>154</v>
      </c>
      <c r="G117" s="125"/>
      <c r="H117" s="125"/>
      <c r="I117" s="17"/>
      <c r="J117" s="124"/>
    </row>
    <row r="118" spans="1:10" s="1" customFormat="1" ht="33.75" customHeight="1" x14ac:dyDescent="0.35">
      <c r="A118" s="146"/>
      <c r="B118" s="137"/>
      <c r="C118" s="127"/>
      <c r="D118" s="122"/>
      <c r="E118" s="123"/>
      <c r="F118" s="125" t="s">
        <v>155</v>
      </c>
      <c r="G118" s="125"/>
      <c r="H118" s="125"/>
      <c r="I118" s="17"/>
      <c r="J118" s="124"/>
    </row>
    <row r="119" spans="1:10" s="1" customFormat="1" ht="33.75" customHeight="1" x14ac:dyDescent="0.35">
      <c r="A119" s="146"/>
      <c r="B119" s="137"/>
      <c r="C119" s="127"/>
      <c r="D119" s="122"/>
      <c r="E119" s="123"/>
      <c r="F119" s="125" t="s">
        <v>156</v>
      </c>
      <c r="G119" s="125"/>
      <c r="H119" s="125"/>
      <c r="I119" s="17"/>
      <c r="J119" s="124"/>
    </row>
    <row r="120" spans="1:10" s="1" customFormat="1" ht="18.5" x14ac:dyDescent="0.35">
      <c r="A120" s="192" t="s">
        <v>157</v>
      </c>
      <c r="B120" s="192"/>
      <c r="C120" s="192"/>
      <c r="D120" s="192"/>
      <c r="E120" s="192"/>
      <c r="F120" s="192"/>
      <c r="G120" s="192"/>
      <c r="H120" s="192"/>
      <c r="I120" s="192"/>
      <c r="J120" s="192"/>
    </row>
    <row r="121" spans="1:10" s="1" customFormat="1" ht="33.75" customHeight="1" x14ac:dyDescent="0.35">
      <c r="A121" s="146" t="s">
        <v>158</v>
      </c>
      <c r="B121" s="193" t="s">
        <v>159</v>
      </c>
      <c r="C121" s="133"/>
      <c r="D121" s="122" t="e">
        <f>I122/I121*100</f>
        <v>#DIV/0!</v>
      </c>
      <c r="E121" s="123" t="e">
        <f>+D121/C121</f>
        <v>#DIV/0!</v>
      </c>
      <c r="F121" s="194" t="s">
        <v>160</v>
      </c>
      <c r="G121" s="194"/>
      <c r="H121" s="194"/>
      <c r="I121" s="31"/>
      <c r="J121" s="124"/>
    </row>
    <row r="122" spans="1:10" s="1" customFormat="1" ht="74.5" customHeight="1" x14ac:dyDescent="0.35">
      <c r="A122" s="146"/>
      <c r="B122" s="193"/>
      <c r="C122" s="133"/>
      <c r="D122" s="122"/>
      <c r="E122" s="123"/>
      <c r="F122" s="194" t="s">
        <v>161</v>
      </c>
      <c r="G122" s="194"/>
      <c r="H122" s="194"/>
      <c r="I122" s="31"/>
      <c r="J122" s="124"/>
    </row>
    <row r="123" spans="1:10" s="1" customFormat="1" ht="18.5" x14ac:dyDescent="0.35">
      <c r="A123" s="192" t="s">
        <v>162</v>
      </c>
      <c r="B123" s="192"/>
      <c r="C123" s="192"/>
      <c r="D123" s="192"/>
      <c r="E123" s="192"/>
      <c r="F123" s="192"/>
      <c r="G123" s="192"/>
      <c r="H123" s="192"/>
      <c r="I123" s="192"/>
      <c r="J123" s="192"/>
    </row>
    <row r="124" spans="1:10" s="1" customFormat="1" ht="51.75" customHeight="1" x14ac:dyDescent="0.35">
      <c r="A124" s="146" t="s">
        <v>163</v>
      </c>
      <c r="B124" s="91" t="s">
        <v>164</v>
      </c>
      <c r="C124" s="38"/>
      <c r="D124" s="26"/>
      <c r="E124" s="97"/>
      <c r="F124" s="298"/>
      <c r="G124" s="299"/>
      <c r="H124" s="299"/>
      <c r="I124" s="300"/>
      <c r="J124" s="92" t="s">
        <v>165</v>
      </c>
    </row>
    <row r="125" spans="1:10" s="1" customFormat="1" ht="58.5" customHeight="1" x14ac:dyDescent="0.35">
      <c r="A125" s="146"/>
      <c r="B125" s="137" t="s">
        <v>166</v>
      </c>
      <c r="C125" s="170"/>
      <c r="D125" s="122" t="e">
        <f>I126/I125*100</f>
        <v>#DIV/0!</v>
      </c>
      <c r="E125" s="164" t="e">
        <f>+D125/C125</f>
        <v>#DIV/0!</v>
      </c>
      <c r="F125" s="195" t="s">
        <v>167</v>
      </c>
      <c r="G125" s="196"/>
      <c r="H125" s="197"/>
      <c r="I125" s="29"/>
      <c r="J125" s="101"/>
    </row>
    <row r="126" spans="1:10" s="1" customFormat="1" ht="52.5" customHeight="1" x14ac:dyDescent="0.35">
      <c r="A126" s="146"/>
      <c r="B126" s="137"/>
      <c r="C126" s="172"/>
      <c r="D126" s="122"/>
      <c r="E126" s="166"/>
      <c r="F126" s="195" t="s">
        <v>168</v>
      </c>
      <c r="G126" s="196"/>
      <c r="H126" s="197"/>
      <c r="I126" s="29"/>
      <c r="J126" s="89" t="s">
        <v>165</v>
      </c>
    </row>
    <row r="127" spans="1:10" s="1" customFormat="1" x14ac:dyDescent="0.35">
      <c r="C127" s="2"/>
      <c r="D127" s="2"/>
      <c r="E127" s="3"/>
      <c r="I127" s="2"/>
      <c r="J127" s="32"/>
    </row>
    <row r="128" spans="1:10" s="1" customFormat="1" ht="15.5" x14ac:dyDescent="0.35">
      <c r="A128" s="7"/>
      <c r="B128" s="7"/>
      <c r="C128" s="190"/>
      <c r="D128" s="190"/>
      <c r="E128" s="190"/>
      <c r="I128" s="2"/>
      <c r="J128" s="32"/>
    </row>
    <row r="129" spans="1:10" s="1" customFormat="1" ht="15.5" x14ac:dyDescent="0.35">
      <c r="A129" s="76"/>
      <c r="B129" s="76"/>
      <c r="C129" s="191"/>
      <c r="D129" s="191"/>
      <c r="E129" s="191"/>
      <c r="I129" s="2"/>
      <c r="J129" s="32"/>
    </row>
    <row r="130" spans="1:10" s="1" customFormat="1" x14ac:dyDescent="0.35">
      <c r="A130" s="8" t="s">
        <v>170</v>
      </c>
      <c r="B130" s="8" t="s">
        <v>171</v>
      </c>
      <c r="C130" s="189" t="s">
        <v>172</v>
      </c>
      <c r="D130" s="189"/>
      <c r="E130" s="189"/>
      <c r="I130" s="2"/>
      <c r="J130" s="32"/>
    </row>
    <row r="131" spans="1:10" x14ac:dyDescent="0.35">
      <c r="E131"/>
      <c r="I131"/>
    </row>
    <row r="132" spans="1:10" x14ac:dyDescent="0.35">
      <c r="E132"/>
      <c r="I132"/>
    </row>
    <row r="133" spans="1:10" x14ac:dyDescent="0.35">
      <c r="E133"/>
      <c r="I133"/>
    </row>
  </sheetData>
  <sheetProtection algorithmName="SHA-512" hashValue="GTKhzAffwh1MOYUZRxGwFyGql1gtfDGw2K2Qjxfa3uGJ8FXmJIK/mvr8O3R1u2WnGfkxt0ki2NjIsHliXzjNfQ==" saltValue="hQr45xuLxfZr5bFBvQTGuQ==" spinCount="100000" sheet="1" formatCells="0" formatColumns="0" formatRows="0" selectLockedCells="1"/>
  <mergeCells count="272">
    <mergeCell ref="I1:J1"/>
    <mergeCell ref="I2:J2"/>
    <mergeCell ref="I3:J3"/>
    <mergeCell ref="I5:J5"/>
    <mergeCell ref="I6:J6"/>
    <mergeCell ref="A8:J8"/>
    <mergeCell ref="F16:H16"/>
    <mergeCell ref="A17:J17"/>
    <mergeCell ref="A13:D13"/>
    <mergeCell ref="E13:F13"/>
    <mergeCell ref="A14:D14"/>
    <mergeCell ref="E14:F14"/>
    <mergeCell ref="A15:D15"/>
    <mergeCell ref="E15:F15"/>
    <mergeCell ref="A10:D10"/>
    <mergeCell ref="E10:F10"/>
    <mergeCell ref="A11:D11"/>
    <mergeCell ref="E11:F11"/>
    <mergeCell ref="A12:D12"/>
    <mergeCell ref="E12:F12"/>
    <mergeCell ref="B18:B19"/>
    <mergeCell ref="C18:C19"/>
    <mergeCell ref="D18:D19"/>
    <mergeCell ref="E18:E19"/>
    <mergeCell ref="B27:B28"/>
    <mergeCell ref="C27:C28"/>
    <mergeCell ref="D27:D28"/>
    <mergeCell ref="E27:E28"/>
    <mergeCell ref="J29:J30"/>
    <mergeCell ref="F20:H20"/>
    <mergeCell ref="F25:H25"/>
    <mergeCell ref="B29:B30"/>
    <mergeCell ref="C29:C30"/>
    <mergeCell ref="D29:D30"/>
    <mergeCell ref="E29:E30"/>
    <mergeCell ref="B20:B22"/>
    <mergeCell ref="C20:C22"/>
    <mergeCell ref="D20:D22"/>
    <mergeCell ref="E20:E22"/>
    <mergeCell ref="B23:B26"/>
    <mergeCell ref="F93:H93"/>
    <mergeCell ref="A90:J90"/>
    <mergeCell ref="F87:H87"/>
    <mergeCell ref="A91:A104"/>
    <mergeCell ref="D77:D78"/>
    <mergeCell ref="E77:E78"/>
    <mergeCell ref="F96:H96"/>
    <mergeCell ref="J96:J104"/>
    <mergeCell ref="F97:H97"/>
    <mergeCell ref="F98:H98"/>
    <mergeCell ref="F99:H99"/>
    <mergeCell ref="F100:H100"/>
    <mergeCell ref="F101:H101"/>
    <mergeCell ref="F102:H102"/>
    <mergeCell ref="F94:H94"/>
    <mergeCell ref="F95:H95"/>
    <mergeCell ref="A77:A86"/>
    <mergeCell ref="C84:C86"/>
    <mergeCell ref="F83:H83"/>
    <mergeCell ref="J114:J116"/>
    <mergeCell ref="A114:A119"/>
    <mergeCell ref="B114:B116"/>
    <mergeCell ref="C114:C116"/>
    <mergeCell ref="D114:D116"/>
    <mergeCell ref="E114:E116"/>
    <mergeCell ref="A67:A71"/>
    <mergeCell ref="A72:A73"/>
    <mergeCell ref="B96:B104"/>
    <mergeCell ref="C96:C104"/>
    <mergeCell ref="D96:D104"/>
    <mergeCell ref="E96:E104"/>
    <mergeCell ref="A76:J76"/>
    <mergeCell ref="J91:J95"/>
    <mergeCell ref="A105:J105"/>
    <mergeCell ref="A106:A113"/>
    <mergeCell ref="F89:H89"/>
    <mergeCell ref="F91:H91"/>
    <mergeCell ref="A87:A89"/>
    <mergeCell ref="B87:B88"/>
    <mergeCell ref="B77:B78"/>
    <mergeCell ref="C77:C78"/>
    <mergeCell ref="B91:B95"/>
    <mergeCell ref="C91:C95"/>
    <mergeCell ref="J35:J37"/>
    <mergeCell ref="B117:B119"/>
    <mergeCell ref="C117:C119"/>
    <mergeCell ref="D117:D119"/>
    <mergeCell ref="E117:E119"/>
    <mergeCell ref="J117:J119"/>
    <mergeCell ref="F111:H111"/>
    <mergeCell ref="F112:H112"/>
    <mergeCell ref="F113:H113"/>
    <mergeCell ref="F114:H114"/>
    <mergeCell ref="E106:E113"/>
    <mergeCell ref="J106:J113"/>
    <mergeCell ref="F110:H110"/>
    <mergeCell ref="B106:B113"/>
    <mergeCell ref="C106:C113"/>
    <mergeCell ref="D106:D113"/>
    <mergeCell ref="F115:H115"/>
    <mergeCell ref="F119:H119"/>
    <mergeCell ref="F117:H117"/>
    <mergeCell ref="F118:H118"/>
    <mergeCell ref="F106:H106"/>
    <mergeCell ref="F107:H107"/>
    <mergeCell ref="F108:H108"/>
    <mergeCell ref="F109:H109"/>
    <mergeCell ref="F39:H39"/>
    <mergeCell ref="A50:A51"/>
    <mergeCell ref="A75:J75"/>
    <mergeCell ref="C23:C26"/>
    <mergeCell ref="D23:D26"/>
    <mergeCell ref="J50:J51"/>
    <mergeCell ref="B53:B58"/>
    <mergeCell ref="C53:C58"/>
    <mergeCell ref="D53:D58"/>
    <mergeCell ref="E53:E58"/>
    <mergeCell ref="J53:J58"/>
    <mergeCell ref="F56:H56"/>
    <mergeCell ref="F57:H57"/>
    <mergeCell ref="F58:H58"/>
    <mergeCell ref="B50:B51"/>
    <mergeCell ref="C50:C51"/>
    <mergeCell ref="D50:D51"/>
    <mergeCell ref="E50:E51"/>
    <mergeCell ref="E31:E33"/>
    <mergeCell ref="J31:J33"/>
    <mergeCell ref="J27:J28"/>
    <mergeCell ref="F27:H27"/>
    <mergeCell ref="F28:H28"/>
    <mergeCell ref="J23:J26"/>
    <mergeCell ref="F35:H35"/>
    <mergeCell ref="F36:H36"/>
    <mergeCell ref="J72:J73"/>
    <mergeCell ref="F73:H73"/>
    <mergeCell ref="A18:A26"/>
    <mergeCell ref="A27:A34"/>
    <mergeCell ref="A35:A39"/>
    <mergeCell ref="A40:A45"/>
    <mergeCell ref="F18:H18"/>
    <mergeCell ref="J18:J19"/>
    <mergeCell ref="F19:H19"/>
    <mergeCell ref="J20:J22"/>
    <mergeCell ref="F21:H21"/>
    <mergeCell ref="F22:H22"/>
    <mergeCell ref="F26:H26"/>
    <mergeCell ref="F23:H23"/>
    <mergeCell ref="F24:H24"/>
    <mergeCell ref="E23:E26"/>
    <mergeCell ref="F41:H41"/>
    <mergeCell ref="B31:B33"/>
    <mergeCell ref="F29:H29"/>
    <mergeCell ref="F30:H30"/>
    <mergeCell ref="F37:H37"/>
    <mergeCell ref="F38:H38"/>
    <mergeCell ref="C40:C42"/>
    <mergeCell ref="F70:H70"/>
    <mergeCell ref="F71:H71"/>
    <mergeCell ref="F67:H67"/>
    <mergeCell ref="F61:I61"/>
    <mergeCell ref="F55:H55"/>
    <mergeCell ref="A52:J52"/>
    <mergeCell ref="F49:H49"/>
    <mergeCell ref="F50:H50"/>
    <mergeCell ref="F51:H51"/>
    <mergeCell ref="B40:B42"/>
    <mergeCell ref="F65:H65"/>
    <mergeCell ref="J43:J44"/>
    <mergeCell ref="J40:J42"/>
    <mergeCell ref="A62:A66"/>
    <mergeCell ref="A53:A61"/>
    <mergeCell ref="F62:H62"/>
    <mergeCell ref="F63:H63"/>
    <mergeCell ref="F64:H64"/>
    <mergeCell ref="C67:C71"/>
    <mergeCell ref="D67:D71"/>
    <mergeCell ref="J62:J66"/>
    <mergeCell ref="F66:H66"/>
    <mergeCell ref="A46:A49"/>
    <mergeCell ref="C31:C33"/>
    <mergeCell ref="D31:D33"/>
    <mergeCell ref="F31:H31"/>
    <mergeCell ref="F32:H32"/>
    <mergeCell ref="F33:H33"/>
    <mergeCell ref="F34:H34"/>
    <mergeCell ref="B35:B37"/>
    <mergeCell ref="F53:H53"/>
    <mergeCell ref="F54:H54"/>
    <mergeCell ref="F46:H48"/>
    <mergeCell ref="F44:H44"/>
    <mergeCell ref="F45:H45"/>
    <mergeCell ref="D43:D44"/>
    <mergeCell ref="E43:E44"/>
    <mergeCell ref="F43:H43"/>
    <mergeCell ref="B43:B44"/>
    <mergeCell ref="C43:C44"/>
    <mergeCell ref="F40:H40"/>
    <mergeCell ref="C35:C37"/>
    <mergeCell ref="D35:D37"/>
    <mergeCell ref="E35:E37"/>
    <mergeCell ref="F42:H42"/>
    <mergeCell ref="E40:E42"/>
    <mergeCell ref="D40:D42"/>
    <mergeCell ref="F72:H72"/>
    <mergeCell ref="B67:B71"/>
    <mergeCell ref="F103:H103"/>
    <mergeCell ref="E67:E71"/>
    <mergeCell ref="J67:J71"/>
    <mergeCell ref="F68:H68"/>
    <mergeCell ref="F69:H69"/>
    <mergeCell ref="I46:I48"/>
    <mergeCell ref="B72:B73"/>
    <mergeCell ref="C72:C73"/>
    <mergeCell ref="D72:D73"/>
    <mergeCell ref="E72:E73"/>
    <mergeCell ref="F60:H60"/>
    <mergeCell ref="B62:B66"/>
    <mergeCell ref="C62:C66"/>
    <mergeCell ref="D62:D66"/>
    <mergeCell ref="E62:E66"/>
    <mergeCell ref="F59:I59"/>
    <mergeCell ref="B79:B83"/>
    <mergeCell ref="B84:B86"/>
    <mergeCell ref="F74:I74"/>
    <mergeCell ref="D91:D95"/>
    <mergeCell ref="E91:E95"/>
    <mergeCell ref="F92:H92"/>
    <mergeCell ref="F116:H116"/>
    <mergeCell ref="C87:C88"/>
    <mergeCell ref="D87:D88"/>
    <mergeCell ref="E87:E88"/>
    <mergeCell ref="J87:J88"/>
    <mergeCell ref="F88:H88"/>
    <mergeCell ref="J77:J78"/>
    <mergeCell ref="F79:H79"/>
    <mergeCell ref="F80:H80"/>
    <mergeCell ref="F77:H78"/>
    <mergeCell ref="I77:I78"/>
    <mergeCell ref="F104:H104"/>
    <mergeCell ref="C79:C83"/>
    <mergeCell ref="D79:D83"/>
    <mergeCell ref="E79:E83"/>
    <mergeCell ref="J79:J83"/>
    <mergeCell ref="D84:D86"/>
    <mergeCell ref="E84:E86"/>
    <mergeCell ref="J84:J86"/>
    <mergeCell ref="F84:H84"/>
    <mergeCell ref="F85:H85"/>
    <mergeCell ref="F86:H86"/>
    <mergeCell ref="F81:H81"/>
    <mergeCell ref="F82:H82"/>
    <mergeCell ref="C130:E130"/>
    <mergeCell ref="A120:J120"/>
    <mergeCell ref="A121:A122"/>
    <mergeCell ref="B121:B122"/>
    <mergeCell ref="C121:C122"/>
    <mergeCell ref="D121:D122"/>
    <mergeCell ref="E121:E122"/>
    <mergeCell ref="F121:H121"/>
    <mergeCell ref="J121:J122"/>
    <mergeCell ref="F122:H122"/>
    <mergeCell ref="A123:J123"/>
    <mergeCell ref="A124:A126"/>
    <mergeCell ref="F124:I124"/>
    <mergeCell ref="B125:B126"/>
    <mergeCell ref="C125:C126"/>
    <mergeCell ref="D125:D126"/>
    <mergeCell ref="E125:E126"/>
    <mergeCell ref="F125:H125"/>
    <mergeCell ref="F126:H126"/>
    <mergeCell ref="C128:E128"/>
    <mergeCell ref="C129:E129"/>
  </mergeCells>
  <conditionalFormatting sqref="E18:E40 J18:J40 E43:E62 J43:J62 E67:E79 J67:J79">
    <cfRule type="expression" dxfId="20" priority="4">
      <formula>AND(OR($E18&gt;110%,$E18&lt;90%),ISBLANK($J18))</formula>
    </cfRule>
  </conditionalFormatting>
  <conditionalFormatting sqref="E84:E87 J84:J91 E89:E91">
    <cfRule type="expression" dxfId="19" priority="3">
      <formula>AND(OR($E84&gt;110%,$E84&lt;90%),ISBLANK($J84))</formula>
    </cfRule>
  </conditionalFormatting>
  <conditionalFormatting sqref="E96:E101 J96:J101">
    <cfRule type="expression" dxfId="18" priority="2">
      <formula>AND(OR($E96&gt;110%,$E96&lt;90%),ISBLANK($J96))</formula>
    </cfRule>
  </conditionalFormatting>
  <conditionalFormatting sqref="E105:E125 J105:J126">
    <cfRule type="expression" dxfId="17" priority="1">
      <formula>AND(OR($E105&gt;110%,$E105&lt;90%),ISBLANK($J105))</formula>
    </cfRule>
  </conditionalFormatting>
  <conditionalFormatting sqref="I11:J15">
    <cfRule type="expression" dxfId="16" priority="5">
      <formula>AND(OR($I11&gt;110%,$I11&lt;90%),ISBLANK($J11))</formula>
    </cfRule>
  </conditionalFormatting>
  <pageMargins left="0.7" right="0.7" top="0.75" bottom="0.75" header="0.3" footer="0.3"/>
  <pageSetup paperSize="9" scale="65" fitToHeight="0" orientation="landscape" horizontalDpi="4294967294" verticalDpi="4294967294" r:id="rId1"/>
  <rowBreaks count="5" manualBreakCount="5">
    <brk id="15" max="9" man="1"/>
    <brk id="32" max="9" man="1"/>
    <brk id="45" max="9" man="1"/>
    <brk id="61" max="9" man="1"/>
    <brk id="74"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6AAD9-00F4-4E34-B031-A57A77DC8B47}">
  <sheetPr>
    <pageSetUpPr fitToPage="1"/>
  </sheetPr>
  <dimension ref="A1:J117"/>
  <sheetViews>
    <sheetView zoomScale="90" zoomScaleNormal="90" workbookViewId="0">
      <selection activeCell="A11" sqref="A11:D11"/>
    </sheetView>
  </sheetViews>
  <sheetFormatPr defaultColWidth="8.81640625" defaultRowHeight="14.5" x14ac:dyDescent="0.35"/>
  <cols>
    <col min="1" max="1" width="55.453125" customWidth="1"/>
    <col min="2" max="2" width="27.1796875" customWidth="1"/>
    <col min="3" max="3" width="11.453125" style="53" customWidth="1"/>
    <col min="4" max="4" width="12" style="53" customWidth="1"/>
    <col min="5" max="5" width="11.1796875" style="53" customWidth="1"/>
    <col min="6" max="6" width="21.1796875" customWidth="1"/>
    <col min="7" max="8" width="10.7265625" customWidth="1"/>
    <col min="9" max="9" width="10.81640625" customWidth="1"/>
    <col min="10" max="10" width="35.453125" customWidth="1"/>
    <col min="11" max="11" width="14.1796875" customWidth="1"/>
    <col min="12" max="12" width="10" customWidth="1"/>
  </cols>
  <sheetData>
    <row r="1" spans="1:10" s="1" customFormat="1" ht="17" x14ac:dyDescent="0.35">
      <c r="C1" s="2"/>
      <c r="D1" s="2"/>
      <c r="E1" s="3"/>
      <c r="I1" s="128" t="s">
        <v>0</v>
      </c>
      <c r="J1" s="128"/>
    </row>
    <row r="2" spans="1:10" s="1" customFormat="1" ht="17" x14ac:dyDescent="0.35">
      <c r="C2" s="2"/>
      <c r="D2" s="2"/>
      <c r="E2" s="3"/>
      <c r="I2" s="128" t="s">
        <v>1</v>
      </c>
      <c r="J2" s="128"/>
    </row>
    <row r="3" spans="1:10" s="1" customFormat="1" ht="17" x14ac:dyDescent="0.35">
      <c r="C3" s="2"/>
      <c r="D3" s="2"/>
      <c r="E3" s="3"/>
      <c r="I3" s="128" t="s">
        <v>2</v>
      </c>
      <c r="J3" s="128"/>
    </row>
    <row r="4" spans="1:10" s="1" customFormat="1" ht="17" x14ac:dyDescent="0.35">
      <c r="C4" s="2"/>
      <c r="D4" s="2"/>
      <c r="E4" s="3"/>
      <c r="I4" s="128" t="s">
        <v>173</v>
      </c>
      <c r="J4" s="128"/>
    </row>
    <row r="5" spans="1:10" s="1" customFormat="1" ht="17" x14ac:dyDescent="0.35">
      <c r="C5" s="2"/>
      <c r="D5" s="2"/>
      <c r="E5" s="3"/>
      <c r="I5" s="88" t="s">
        <v>4</v>
      </c>
      <c r="J5" s="87"/>
    </row>
    <row r="6" spans="1:10" s="1" customFormat="1" ht="17" x14ac:dyDescent="0.35">
      <c r="C6" s="2"/>
      <c r="D6" s="2"/>
      <c r="E6" s="3"/>
      <c r="I6" s="128" t="s">
        <v>5</v>
      </c>
      <c r="J6" s="128"/>
    </row>
    <row r="7" spans="1:10" s="1" customFormat="1" ht="25.5" customHeight="1" x14ac:dyDescent="0.35">
      <c r="C7" s="2"/>
      <c r="D7" s="2"/>
      <c r="E7" s="3"/>
      <c r="I7" s="2"/>
      <c r="J7" s="32"/>
    </row>
    <row r="8" spans="1:10" s="1" customFormat="1" ht="69.75" customHeight="1" x14ac:dyDescent="0.35">
      <c r="A8" s="234" t="s">
        <v>428</v>
      </c>
      <c r="B8" s="234"/>
      <c r="C8" s="234"/>
      <c r="D8" s="234"/>
      <c r="E8" s="234"/>
      <c r="F8" s="234"/>
      <c r="G8" s="234"/>
      <c r="H8" s="234"/>
      <c r="I8" s="234"/>
      <c r="J8" s="234"/>
    </row>
    <row r="9" spans="1:10" s="1" customFormat="1" ht="26.25" customHeight="1" x14ac:dyDescent="0.35">
      <c r="A9" s="4"/>
      <c r="B9" s="4"/>
      <c r="C9" s="5"/>
      <c r="D9" s="5"/>
      <c r="E9" s="5"/>
      <c r="F9" s="4"/>
      <c r="G9" s="4"/>
      <c r="H9" s="4"/>
      <c r="I9" s="5"/>
      <c r="J9" s="6"/>
    </row>
    <row r="10" spans="1:10" s="1" customFormat="1" ht="67.5" customHeight="1" x14ac:dyDescent="0.35">
      <c r="A10" s="142" t="s">
        <v>7</v>
      </c>
      <c r="B10" s="142"/>
      <c r="C10" s="142"/>
      <c r="D10" s="142"/>
      <c r="E10" s="134" t="s">
        <v>8</v>
      </c>
      <c r="F10" s="135"/>
      <c r="G10" s="11" t="s">
        <v>9</v>
      </c>
      <c r="H10" s="11" t="s">
        <v>10</v>
      </c>
      <c r="I10" s="62" t="s">
        <v>11</v>
      </c>
      <c r="J10" s="33" t="s">
        <v>12</v>
      </c>
    </row>
    <row r="11" spans="1:10" s="1" customFormat="1" ht="63" customHeight="1" x14ac:dyDescent="0.35">
      <c r="A11" s="139" t="s">
        <v>13</v>
      </c>
      <c r="B11" s="141"/>
      <c r="C11" s="141"/>
      <c r="D11" s="140"/>
      <c r="E11" s="139"/>
      <c r="F11" s="140"/>
      <c r="G11" s="14"/>
      <c r="H11" s="14"/>
      <c r="I11" s="15" t="e">
        <f>+H11/G11</f>
        <v>#DIV/0!</v>
      </c>
      <c r="J11" s="16"/>
    </row>
    <row r="12" spans="1:10" s="1" customFormat="1" ht="66.75" customHeight="1" x14ac:dyDescent="0.35">
      <c r="A12" s="139" t="s">
        <v>14</v>
      </c>
      <c r="B12" s="141"/>
      <c r="C12" s="141"/>
      <c r="D12" s="140"/>
      <c r="E12" s="139"/>
      <c r="F12" s="140"/>
      <c r="G12" s="14"/>
      <c r="H12" s="14"/>
      <c r="I12" s="15" t="e">
        <f>+H12/G12</f>
        <v>#DIV/0!</v>
      </c>
      <c r="J12" s="16"/>
    </row>
    <row r="13" spans="1:10" s="1" customFormat="1" ht="67.5" customHeight="1" x14ac:dyDescent="0.35">
      <c r="A13" s="139" t="s">
        <v>15</v>
      </c>
      <c r="B13" s="141"/>
      <c r="C13" s="141"/>
      <c r="D13" s="140"/>
      <c r="E13" s="139"/>
      <c r="F13" s="140"/>
      <c r="G13" s="14"/>
      <c r="H13" s="14"/>
      <c r="I13" s="15" t="e">
        <f>+H13/G13</f>
        <v>#DIV/0!</v>
      </c>
      <c r="J13" s="16"/>
    </row>
    <row r="14" spans="1:10" s="1" customFormat="1" ht="67.5" customHeight="1" x14ac:dyDescent="0.35">
      <c r="A14" s="143" t="s">
        <v>16</v>
      </c>
      <c r="B14" s="143"/>
      <c r="C14" s="143"/>
      <c r="D14" s="143"/>
      <c r="E14" s="139"/>
      <c r="F14" s="140"/>
      <c r="G14" s="14"/>
      <c r="H14" s="14"/>
      <c r="I14" s="15" t="e">
        <f t="shared" ref="I14:I15" si="0">+H14/G14</f>
        <v>#DIV/0!</v>
      </c>
      <c r="J14" s="16"/>
    </row>
    <row r="15" spans="1:10" s="1" customFormat="1" ht="67.5" customHeight="1" x14ac:dyDescent="0.35">
      <c r="A15" s="143" t="s">
        <v>17</v>
      </c>
      <c r="B15" s="143"/>
      <c r="C15" s="143"/>
      <c r="D15" s="143"/>
      <c r="E15" s="139"/>
      <c r="F15" s="140"/>
      <c r="G15" s="14"/>
      <c r="H15" s="14"/>
      <c r="I15" s="15" t="e">
        <f t="shared" si="0"/>
        <v>#DIV/0!</v>
      </c>
      <c r="J15" s="16"/>
    </row>
    <row r="16" spans="1:10" s="1" customFormat="1" ht="51.75" customHeight="1" x14ac:dyDescent="0.35">
      <c r="A16" s="20" t="s">
        <v>18</v>
      </c>
      <c r="B16" s="11" t="s">
        <v>269</v>
      </c>
      <c r="C16" s="13" t="s">
        <v>9</v>
      </c>
      <c r="D16" s="13" t="s">
        <v>10</v>
      </c>
      <c r="E16" s="12" t="s">
        <v>11</v>
      </c>
      <c r="F16" s="134" t="s">
        <v>375</v>
      </c>
      <c r="G16" s="337"/>
      <c r="H16" s="135"/>
      <c r="I16" s="13" t="s">
        <v>10</v>
      </c>
      <c r="J16" s="33" t="s">
        <v>12</v>
      </c>
    </row>
    <row r="17" spans="1:10" s="1" customFormat="1" ht="24" customHeight="1" x14ac:dyDescent="0.35">
      <c r="A17" s="338" t="s">
        <v>271</v>
      </c>
      <c r="B17" s="339"/>
      <c r="C17" s="339"/>
      <c r="D17" s="339"/>
      <c r="E17" s="339"/>
      <c r="F17" s="339"/>
      <c r="G17" s="339"/>
      <c r="H17" s="339"/>
      <c r="I17" s="339"/>
      <c r="J17" s="340"/>
    </row>
    <row r="18" spans="1:10" s="1" customFormat="1" ht="48" customHeight="1" x14ac:dyDescent="0.35">
      <c r="A18" s="315" t="s">
        <v>329</v>
      </c>
      <c r="B18" s="132" t="s">
        <v>429</v>
      </c>
      <c r="C18" s="309"/>
      <c r="D18" s="314">
        <f>+I18+I19+I20+D32</f>
        <v>0</v>
      </c>
      <c r="E18" s="302" t="e">
        <f>D18/C18</f>
        <v>#DIV/0!</v>
      </c>
      <c r="F18" s="176" t="s">
        <v>430</v>
      </c>
      <c r="G18" s="177"/>
      <c r="H18" s="178"/>
      <c r="I18" s="17"/>
      <c r="J18" s="359"/>
    </row>
    <row r="19" spans="1:10" s="1" customFormat="1" ht="45.75" customHeight="1" x14ac:dyDescent="0.35">
      <c r="A19" s="311"/>
      <c r="B19" s="132"/>
      <c r="C19" s="309"/>
      <c r="D19" s="314"/>
      <c r="E19" s="302"/>
      <c r="F19" s="176" t="s">
        <v>431</v>
      </c>
      <c r="G19" s="177"/>
      <c r="H19" s="178"/>
      <c r="I19" s="17"/>
      <c r="J19" s="359"/>
    </row>
    <row r="20" spans="1:10" s="1" customFormat="1" ht="48.75" customHeight="1" x14ac:dyDescent="0.35">
      <c r="A20" s="311"/>
      <c r="B20" s="132"/>
      <c r="C20" s="309"/>
      <c r="D20" s="314"/>
      <c r="E20" s="302"/>
      <c r="F20" s="176" t="s">
        <v>432</v>
      </c>
      <c r="G20" s="177"/>
      <c r="H20" s="178"/>
      <c r="I20" s="17"/>
      <c r="J20" s="359"/>
    </row>
    <row r="21" spans="1:10" s="1" customFormat="1" ht="36" customHeight="1" x14ac:dyDescent="0.35">
      <c r="A21" s="311"/>
      <c r="B21" s="22" t="s">
        <v>29</v>
      </c>
      <c r="C21" s="46"/>
      <c r="D21" s="19">
        <f>SUM(I21+D35)</f>
        <v>0</v>
      </c>
      <c r="E21" s="48" t="e">
        <f>D21/C21</f>
        <v>#DIV/0!</v>
      </c>
      <c r="F21" s="176" t="s">
        <v>433</v>
      </c>
      <c r="G21" s="177"/>
      <c r="H21" s="178"/>
      <c r="I21" s="17"/>
      <c r="J21" s="49"/>
    </row>
    <row r="22" spans="1:10" s="1" customFormat="1" ht="30.75" customHeight="1" x14ac:dyDescent="0.35">
      <c r="A22" s="329"/>
      <c r="B22" s="132" t="s">
        <v>33</v>
      </c>
      <c r="C22" s="309"/>
      <c r="D22" s="320" t="e">
        <f>I23/D18*100</f>
        <v>#DIV/0!</v>
      </c>
      <c r="E22" s="302" t="e">
        <f>D22/C22</f>
        <v>#DIV/0!</v>
      </c>
      <c r="F22" s="176" t="s">
        <v>34</v>
      </c>
      <c r="G22" s="177"/>
      <c r="H22" s="178"/>
      <c r="I22" s="17"/>
      <c r="J22" s="359"/>
    </row>
    <row r="23" spans="1:10" s="1" customFormat="1" ht="33" customHeight="1" x14ac:dyDescent="0.35">
      <c r="A23" s="329"/>
      <c r="B23" s="132"/>
      <c r="C23" s="309"/>
      <c r="D23" s="320"/>
      <c r="E23" s="302"/>
      <c r="F23" s="176" t="s">
        <v>35</v>
      </c>
      <c r="G23" s="177"/>
      <c r="H23" s="178"/>
      <c r="I23" s="17"/>
      <c r="J23" s="359"/>
    </row>
    <row r="24" spans="1:10" s="1" customFormat="1" ht="48.75" customHeight="1" x14ac:dyDescent="0.35">
      <c r="A24" s="315" t="s">
        <v>434</v>
      </c>
      <c r="B24" s="132" t="s">
        <v>435</v>
      </c>
      <c r="C24" s="309"/>
      <c r="D24" s="314">
        <f>SUM(I24:I28)</f>
        <v>0</v>
      </c>
      <c r="E24" s="302" t="e">
        <f>D24/C24</f>
        <v>#DIV/0!</v>
      </c>
      <c r="F24" s="176" t="s">
        <v>436</v>
      </c>
      <c r="G24" s="177"/>
      <c r="H24" s="178"/>
      <c r="I24" s="17"/>
      <c r="J24" s="359"/>
    </row>
    <row r="25" spans="1:10" s="1" customFormat="1" ht="49.5" customHeight="1" x14ac:dyDescent="0.35">
      <c r="A25" s="329"/>
      <c r="B25" s="132"/>
      <c r="C25" s="309"/>
      <c r="D25" s="314"/>
      <c r="E25" s="302"/>
      <c r="F25" s="176" t="s">
        <v>437</v>
      </c>
      <c r="G25" s="177"/>
      <c r="H25" s="178"/>
      <c r="I25" s="17"/>
      <c r="J25" s="359"/>
    </row>
    <row r="26" spans="1:10" s="1" customFormat="1" ht="47.25" customHeight="1" x14ac:dyDescent="0.35">
      <c r="A26" s="329"/>
      <c r="B26" s="132"/>
      <c r="C26" s="309"/>
      <c r="D26" s="314"/>
      <c r="E26" s="302"/>
      <c r="F26" s="176" t="s">
        <v>438</v>
      </c>
      <c r="G26" s="177"/>
      <c r="H26" s="178"/>
      <c r="I26" s="17"/>
      <c r="J26" s="359"/>
    </row>
    <row r="27" spans="1:10" s="1" customFormat="1" ht="38.25" customHeight="1" x14ac:dyDescent="0.35">
      <c r="A27" s="329"/>
      <c r="B27" s="132"/>
      <c r="C27" s="309"/>
      <c r="D27" s="314"/>
      <c r="E27" s="302"/>
      <c r="F27" s="176" t="s">
        <v>439</v>
      </c>
      <c r="G27" s="177"/>
      <c r="H27" s="178"/>
      <c r="I27" s="17"/>
      <c r="J27" s="359"/>
    </row>
    <row r="28" spans="1:10" s="1" customFormat="1" ht="33.75" customHeight="1" x14ac:dyDescent="0.35">
      <c r="A28" s="329"/>
      <c r="B28" s="132"/>
      <c r="C28" s="309"/>
      <c r="D28" s="314"/>
      <c r="E28" s="302"/>
      <c r="F28" s="176" t="s">
        <v>440</v>
      </c>
      <c r="G28" s="177"/>
      <c r="H28" s="178"/>
      <c r="I28" s="17"/>
      <c r="J28" s="359"/>
    </row>
    <row r="29" spans="1:10" s="1" customFormat="1" ht="33" customHeight="1" x14ac:dyDescent="0.35">
      <c r="A29" s="329"/>
      <c r="B29" s="349" t="s">
        <v>441</v>
      </c>
      <c r="C29" s="309"/>
      <c r="D29" s="310"/>
      <c r="E29" s="302" t="e">
        <f>D29/C29</f>
        <v>#DIV/0!</v>
      </c>
      <c r="F29" s="176" t="s">
        <v>442</v>
      </c>
      <c r="G29" s="177"/>
      <c r="H29" s="178"/>
      <c r="I29" s="17"/>
      <c r="J29" s="359"/>
    </row>
    <row r="30" spans="1:10" s="1" customFormat="1" ht="49.5" customHeight="1" x14ac:dyDescent="0.35">
      <c r="A30" s="329"/>
      <c r="B30" s="349"/>
      <c r="C30" s="309"/>
      <c r="D30" s="310"/>
      <c r="E30" s="302"/>
      <c r="F30" s="176" t="s">
        <v>443</v>
      </c>
      <c r="G30" s="177"/>
      <c r="H30" s="178"/>
      <c r="I30" s="17"/>
      <c r="J30" s="359"/>
    </row>
    <row r="31" spans="1:10" s="1" customFormat="1" ht="81.75" customHeight="1" x14ac:dyDescent="0.35">
      <c r="A31" s="329"/>
      <c r="B31" s="21" t="s">
        <v>444</v>
      </c>
      <c r="C31" s="46"/>
      <c r="D31" s="17"/>
      <c r="E31" s="48" t="e">
        <f>D31/C31</f>
        <v>#DIV/0!</v>
      </c>
      <c r="F31" s="176" t="s">
        <v>445</v>
      </c>
      <c r="G31" s="177"/>
      <c r="H31" s="178"/>
      <c r="I31" s="17"/>
      <c r="J31" s="49"/>
    </row>
    <row r="32" spans="1:10" s="1" customFormat="1" ht="53.15" customHeight="1" x14ac:dyDescent="0.35">
      <c r="A32" s="315" t="s">
        <v>446</v>
      </c>
      <c r="B32" s="21" t="s">
        <v>60</v>
      </c>
      <c r="C32" s="46"/>
      <c r="D32" s="17"/>
      <c r="E32" s="48" t="e">
        <f>D32/C32</f>
        <v>#DIV/0!</v>
      </c>
      <c r="F32" s="275" t="s">
        <v>61</v>
      </c>
      <c r="G32" s="276"/>
      <c r="H32" s="277"/>
      <c r="I32" s="272"/>
      <c r="J32" s="366"/>
    </row>
    <row r="33" spans="1:10" s="1" customFormat="1" ht="47.5" customHeight="1" x14ac:dyDescent="0.35">
      <c r="A33" s="311"/>
      <c r="B33" s="61" t="s">
        <v>62</v>
      </c>
      <c r="C33" s="46"/>
      <c r="D33" s="17"/>
      <c r="E33" s="48" t="e">
        <f t="shared" ref="E33:E34" si="1">D33/C33</f>
        <v>#DIV/0!</v>
      </c>
      <c r="F33" s="278"/>
      <c r="G33" s="279"/>
      <c r="H33" s="280"/>
      <c r="I33" s="273"/>
      <c r="J33" s="367"/>
    </row>
    <row r="34" spans="1:10" s="1" customFormat="1" ht="53.15" customHeight="1" x14ac:dyDescent="0.35">
      <c r="A34" s="311"/>
      <c r="B34" s="61" t="s">
        <v>63</v>
      </c>
      <c r="C34" s="46"/>
      <c r="D34" s="17"/>
      <c r="E34" s="48" t="e">
        <f t="shared" si="1"/>
        <v>#DIV/0!</v>
      </c>
      <c r="F34" s="281"/>
      <c r="G34" s="282"/>
      <c r="H34" s="283"/>
      <c r="I34" s="274"/>
      <c r="J34" s="368"/>
    </row>
    <row r="35" spans="1:10" s="1" customFormat="1" ht="54" customHeight="1" x14ac:dyDescent="0.35">
      <c r="A35" s="311"/>
      <c r="B35" s="21" t="s">
        <v>64</v>
      </c>
      <c r="C35" s="46"/>
      <c r="D35" s="17"/>
      <c r="E35" s="48" t="e">
        <f>D35/C35</f>
        <v>#DIV/0!</v>
      </c>
      <c r="F35" s="131" t="s">
        <v>65</v>
      </c>
      <c r="G35" s="131"/>
      <c r="H35" s="131"/>
      <c r="I35" s="17"/>
      <c r="J35" s="49"/>
    </row>
    <row r="36" spans="1:10" s="1" customFormat="1" ht="33" customHeight="1" x14ac:dyDescent="0.35">
      <c r="A36" s="311"/>
      <c r="B36" s="132" t="s">
        <v>447</v>
      </c>
      <c r="C36" s="309"/>
      <c r="D36" s="310"/>
      <c r="E36" s="302" t="e">
        <f>D36/C36</f>
        <v>#DIV/0!</v>
      </c>
      <c r="F36" s="176" t="s">
        <v>448</v>
      </c>
      <c r="G36" s="177"/>
      <c r="H36" s="178"/>
      <c r="I36" s="17"/>
      <c r="J36" s="359"/>
    </row>
    <row r="37" spans="1:10" s="1" customFormat="1" ht="33" customHeight="1" x14ac:dyDescent="0.35">
      <c r="A37" s="324"/>
      <c r="B37" s="132"/>
      <c r="C37" s="309"/>
      <c r="D37" s="310"/>
      <c r="E37" s="302"/>
      <c r="F37" s="176" t="s">
        <v>449</v>
      </c>
      <c r="G37" s="177"/>
      <c r="H37" s="178"/>
      <c r="I37" s="17"/>
      <c r="J37" s="359"/>
    </row>
    <row r="38" spans="1:10" s="1" customFormat="1" ht="21" customHeight="1" x14ac:dyDescent="0.35">
      <c r="A38" s="321" t="s">
        <v>66</v>
      </c>
      <c r="B38" s="322"/>
      <c r="C38" s="322"/>
      <c r="D38" s="322"/>
      <c r="E38" s="322"/>
      <c r="F38" s="322"/>
      <c r="G38" s="322"/>
      <c r="H38" s="322"/>
      <c r="I38" s="322"/>
      <c r="J38" s="323"/>
    </row>
    <row r="39" spans="1:10" s="1" customFormat="1" ht="25.5" customHeight="1" x14ac:dyDescent="0.35">
      <c r="A39" s="315" t="s">
        <v>312</v>
      </c>
      <c r="B39" s="132" t="s">
        <v>68</v>
      </c>
      <c r="C39" s="309"/>
      <c r="D39" s="314">
        <f>SUM(I39:I40)</f>
        <v>0</v>
      </c>
      <c r="E39" s="302" t="e">
        <f>D39/C39</f>
        <v>#DIV/0!</v>
      </c>
      <c r="F39" s="176" t="s">
        <v>69</v>
      </c>
      <c r="G39" s="177"/>
      <c r="H39" s="178"/>
      <c r="I39" s="17"/>
      <c r="J39" s="359"/>
    </row>
    <row r="40" spans="1:10" s="1" customFormat="1" ht="32.25" customHeight="1" x14ac:dyDescent="0.35">
      <c r="A40" s="311"/>
      <c r="B40" s="132"/>
      <c r="C40" s="309"/>
      <c r="D40" s="314"/>
      <c r="E40" s="302"/>
      <c r="F40" s="176" t="s">
        <v>70</v>
      </c>
      <c r="G40" s="177"/>
      <c r="H40" s="178"/>
      <c r="I40" s="17"/>
      <c r="J40" s="359"/>
    </row>
    <row r="41" spans="1:10" s="1" customFormat="1" ht="48" customHeight="1" x14ac:dyDescent="0.35">
      <c r="A41" s="311"/>
      <c r="B41" s="132"/>
      <c r="C41" s="309"/>
      <c r="D41" s="314"/>
      <c r="E41" s="302"/>
      <c r="F41" s="176" t="s">
        <v>71</v>
      </c>
      <c r="G41" s="177"/>
      <c r="H41" s="178"/>
      <c r="I41" s="17"/>
      <c r="J41" s="359"/>
    </row>
    <row r="42" spans="1:10" s="1" customFormat="1" ht="48.75" customHeight="1" x14ac:dyDescent="0.35">
      <c r="A42" s="311"/>
      <c r="B42" s="21" t="s">
        <v>72</v>
      </c>
      <c r="C42" s="46"/>
      <c r="D42" s="17"/>
      <c r="E42" s="48" t="e">
        <f>D42/C42</f>
        <v>#DIV/0!</v>
      </c>
      <c r="F42" s="176" t="s">
        <v>73</v>
      </c>
      <c r="G42" s="177"/>
      <c r="H42" s="178"/>
      <c r="I42" s="17"/>
      <c r="J42" s="49"/>
    </row>
    <row r="43" spans="1:10" s="1" customFormat="1" ht="49.5" customHeight="1" x14ac:dyDescent="0.35">
      <c r="A43" s="311"/>
      <c r="B43" s="21" t="s">
        <v>74</v>
      </c>
      <c r="C43" s="46"/>
      <c r="D43" s="17"/>
      <c r="E43" s="48" t="e">
        <f>D43/C43</f>
        <v>#DIV/0!</v>
      </c>
      <c r="F43" s="289"/>
      <c r="G43" s="290"/>
      <c r="H43" s="290"/>
      <c r="I43" s="291"/>
      <c r="J43" s="49"/>
    </row>
    <row r="44" spans="1:10" s="1" customFormat="1" ht="33.75" customHeight="1" x14ac:dyDescent="0.35">
      <c r="A44" s="311"/>
      <c r="B44" s="21" t="s">
        <v>450</v>
      </c>
      <c r="C44" s="46"/>
      <c r="D44" s="17"/>
      <c r="E44" s="48" t="e">
        <f>D44/C44</f>
        <v>#DIV/0!</v>
      </c>
      <c r="F44" s="289"/>
      <c r="G44" s="290"/>
      <c r="H44" s="290"/>
      <c r="I44" s="291"/>
      <c r="J44" s="49"/>
    </row>
    <row r="45" spans="1:10" s="1" customFormat="1" ht="52.5" customHeight="1" x14ac:dyDescent="0.35">
      <c r="A45" s="315" t="s">
        <v>315</v>
      </c>
      <c r="B45" s="21" t="s">
        <v>451</v>
      </c>
      <c r="C45" s="46"/>
      <c r="D45" s="17"/>
      <c r="E45" s="48" t="e">
        <f>D45/C45</f>
        <v>#DIV/0!</v>
      </c>
      <c r="F45" s="289"/>
      <c r="G45" s="290"/>
      <c r="H45" s="290"/>
      <c r="I45" s="291"/>
      <c r="J45" s="49"/>
    </row>
    <row r="46" spans="1:10" s="1" customFormat="1" ht="33" customHeight="1" x14ac:dyDescent="0.35">
      <c r="A46" s="311"/>
      <c r="B46" s="152" t="s">
        <v>452</v>
      </c>
      <c r="C46" s="309"/>
      <c r="D46" s="341">
        <f>SUM(I46:I47)</f>
        <v>0</v>
      </c>
      <c r="E46" s="302" t="e">
        <f>D46/C46</f>
        <v>#DIV/0!</v>
      </c>
      <c r="F46" s="176" t="s">
        <v>453</v>
      </c>
      <c r="G46" s="177"/>
      <c r="H46" s="178"/>
      <c r="I46" s="17"/>
      <c r="J46" s="366"/>
    </row>
    <row r="47" spans="1:10" s="1" customFormat="1" ht="33" customHeight="1" x14ac:dyDescent="0.35">
      <c r="A47" s="311"/>
      <c r="B47" s="153"/>
      <c r="C47" s="309"/>
      <c r="D47" s="342"/>
      <c r="E47" s="302"/>
      <c r="F47" s="176" t="s">
        <v>454</v>
      </c>
      <c r="G47" s="177"/>
      <c r="H47" s="178"/>
      <c r="I47" s="17"/>
      <c r="J47" s="367"/>
    </row>
    <row r="48" spans="1:10" s="1" customFormat="1" ht="33" customHeight="1" x14ac:dyDescent="0.35">
      <c r="A48" s="311"/>
      <c r="B48" s="153"/>
      <c r="C48" s="309"/>
      <c r="D48" s="342"/>
      <c r="E48" s="302"/>
      <c r="F48" s="176" t="s">
        <v>455</v>
      </c>
      <c r="G48" s="177"/>
      <c r="H48" s="178"/>
      <c r="I48" s="17"/>
      <c r="J48" s="367"/>
    </row>
    <row r="49" spans="1:10" s="1" customFormat="1" ht="33" customHeight="1" x14ac:dyDescent="0.35">
      <c r="A49" s="311"/>
      <c r="B49" s="153"/>
      <c r="C49" s="309"/>
      <c r="D49" s="342"/>
      <c r="E49" s="302"/>
      <c r="F49" s="176" t="s">
        <v>456</v>
      </c>
      <c r="G49" s="177"/>
      <c r="H49" s="178"/>
      <c r="I49" s="17"/>
      <c r="J49" s="367"/>
    </row>
    <row r="50" spans="1:10" s="1" customFormat="1" ht="49.5" customHeight="1" x14ac:dyDescent="0.35">
      <c r="A50" s="311"/>
      <c r="B50" s="154"/>
      <c r="C50" s="309"/>
      <c r="D50" s="343"/>
      <c r="E50" s="302"/>
      <c r="F50" s="176" t="s">
        <v>457</v>
      </c>
      <c r="G50" s="177"/>
      <c r="H50" s="178"/>
      <c r="I50" s="17"/>
      <c r="J50" s="368"/>
    </row>
    <row r="51" spans="1:10" s="1" customFormat="1" ht="47.25" customHeight="1" x14ac:dyDescent="0.35">
      <c r="A51" s="312" t="s">
        <v>319</v>
      </c>
      <c r="B51" s="132" t="s">
        <v>320</v>
      </c>
      <c r="C51" s="309"/>
      <c r="D51" s="310"/>
      <c r="E51" s="302" t="e">
        <f>D51/C51</f>
        <v>#DIV/0!</v>
      </c>
      <c r="F51" s="176" t="s">
        <v>87</v>
      </c>
      <c r="G51" s="177"/>
      <c r="H51" s="178"/>
      <c r="I51" s="17"/>
      <c r="J51" s="359"/>
    </row>
    <row r="52" spans="1:10" s="1" customFormat="1" ht="51" customHeight="1" x14ac:dyDescent="0.35">
      <c r="A52" s="312"/>
      <c r="B52" s="132"/>
      <c r="C52" s="309"/>
      <c r="D52" s="310"/>
      <c r="E52" s="302"/>
      <c r="F52" s="176" t="s">
        <v>88</v>
      </c>
      <c r="G52" s="177"/>
      <c r="H52" s="178"/>
      <c r="I52" s="17"/>
      <c r="J52" s="359"/>
    </row>
    <row r="53" spans="1:10" s="1" customFormat="1" ht="33" customHeight="1" x14ac:dyDescent="0.35">
      <c r="A53" s="312"/>
      <c r="B53" s="132"/>
      <c r="C53" s="309"/>
      <c r="D53" s="310"/>
      <c r="E53" s="302"/>
      <c r="F53" s="176" t="s">
        <v>89</v>
      </c>
      <c r="G53" s="177"/>
      <c r="H53" s="178"/>
      <c r="I53" s="17"/>
      <c r="J53" s="359"/>
    </row>
    <row r="54" spans="1:10" s="1" customFormat="1" ht="49.5" customHeight="1" x14ac:dyDescent="0.35">
      <c r="A54" s="312"/>
      <c r="B54" s="132"/>
      <c r="C54" s="309"/>
      <c r="D54" s="310"/>
      <c r="E54" s="302"/>
      <c r="F54" s="176" t="s">
        <v>90</v>
      </c>
      <c r="G54" s="177"/>
      <c r="H54" s="178"/>
      <c r="I54" s="17"/>
      <c r="J54" s="359"/>
    </row>
    <row r="55" spans="1:10" s="1" customFormat="1" ht="49.5" customHeight="1" x14ac:dyDescent="0.35">
      <c r="A55" s="312"/>
      <c r="B55" s="132"/>
      <c r="C55" s="309"/>
      <c r="D55" s="310"/>
      <c r="E55" s="302"/>
      <c r="F55" s="176" t="s">
        <v>321</v>
      </c>
      <c r="G55" s="177"/>
      <c r="H55" s="178"/>
      <c r="I55" s="17"/>
      <c r="J55" s="359"/>
    </row>
    <row r="56" spans="1:10" s="1" customFormat="1" ht="54.75" customHeight="1" x14ac:dyDescent="0.35">
      <c r="A56" s="315" t="s">
        <v>322</v>
      </c>
      <c r="B56" s="132" t="s">
        <v>262</v>
      </c>
      <c r="C56" s="309"/>
      <c r="D56" s="310"/>
      <c r="E56" s="302" t="e">
        <f>D56/C56</f>
        <v>#DIV/0!</v>
      </c>
      <c r="F56" s="176" t="s">
        <v>458</v>
      </c>
      <c r="G56" s="177"/>
      <c r="H56" s="178"/>
      <c r="I56" s="17"/>
      <c r="J56" s="359"/>
    </row>
    <row r="57" spans="1:10" s="1" customFormat="1" ht="56.25" customHeight="1" x14ac:dyDescent="0.35">
      <c r="A57" s="324"/>
      <c r="B57" s="132"/>
      <c r="C57" s="309"/>
      <c r="D57" s="310"/>
      <c r="E57" s="302"/>
      <c r="F57" s="176" t="s">
        <v>95</v>
      </c>
      <c r="G57" s="177"/>
      <c r="H57" s="178"/>
      <c r="I57" s="17"/>
      <c r="J57" s="359"/>
    </row>
    <row r="58" spans="1:10" s="1" customFormat="1" ht="108" customHeight="1" x14ac:dyDescent="0.35">
      <c r="A58" s="18" t="s">
        <v>324</v>
      </c>
      <c r="B58" s="21" t="s">
        <v>459</v>
      </c>
      <c r="C58" s="46"/>
      <c r="D58" s="17"/>
      <c r="E58" s="48" t="e">
        <f>D58/C58</f>
        <v>#DIV/0!</v>
      </c>
      <c r="F58" s="289"/>
      <c r="G58" s="290"/>
      <c r="H58" s="290"/>
      <c r="I58" s="291"/>
      <c r="J58" s="49"/>
    </row>
    <row r="59" spans="1:10" s="1" customFormat="1" ht="22.5" customHeight="1" x14ac:dyDescent="0.35">
      <c r="A59" s="148" t="s">
        <v>98</v>
      </c>
      <c r="B59" s="148"/>
      <c r="C59" s="148"/>
      <c r="D59" s="148"/>
      <c r="E59" s="148"/>
      <c r="F59" s="148"/>
      <c r="G59" s="148"/>
      <c r="H59" s="148"/>
      <c r="I59" s="148"/>
      <c r="J59" s="148"/>
    </row>
    <row r="60" spans="1:10" s="1" customFormat="1" ht="18.5" x14ac:dyDescent="0.35">
      <c r="A60" s="192" t="s">
        <v>99</v>
      </c>
      <c r="B60" s="192"/>
      <c r="C60" s="192"/>
      <c r="D60" s="192"/>
      <c r="E60" s="192"/>
      <c r="F60" s="192"/>
      <c r="G60" s="192"/>
      <c r="H60" s="192"/>
      <c r="I60" s="192"/>
      <c r="J60" s="192"/>
    </row>
    <row r="61" spans="1:10" s="1" customFormat="1" ht="27.75" customHeight="1" x14ac:dyDescent="0.35">
      <c r="A61" s="146" t="s">
        <v>100</v>
      </c>
      <c r="B61" s="137" t="s">
        <v>101</v>
      </c>
      <c r="C61" s="127"/>
      <c r="D61" s="237">
        <f>(I61-I67)*100/I61</f>
        <v>100</v>
      </c>
      <c r="E61" s="123" t="e">
        <f>+D61/C61</f>
        <v>#DIV/0!</v>
      </c>
      <c r="F61" s="207" t="s">
        <v>102</v>
      </c>
      <c r="G61" s="208"/>
      <c r="H61" s="209"/>
      <c r="I61" s="247">
        <f>I63+I65+1</f>
        <v>1</v>
      </c>
      <c r="J61" s="124"/>
    </row>
    <row r="62" spans="1:10" s="1" customFormat="1" ht="26.25" hidden="1" customHeight="1" x14ac:dyDescent="0.35">
      <c r="A62" s="146"/>
      <c r="B62" s="137"/>
      <c r="C62" s="127"/>
      <c r="D62" s="237"/>
      <c r="E62" s="123"/>
      <c r="F62" s="213"/>
      <c r="G62" s="214"/>
      <c r="H62" s="215"/>
      <c r="I62" s="248"/>
      <c r="J62" s="124"/>
    </row>
    <row r="63" spans="1:10" s="1" customFormat="1" ht="33.75" customHeight="1" x14ac:dyDescent="0.35">
      <c r="A63" s="146"/>
      <c r="B63" s="173" t="s">
        <v>103</v>
      </c>
      <c r="C63" s="170"/>
      <c r="D63" s="238" t="e">
        <f>I63/I65</f>
        <v>#DIV/0!</v>
      </c>
      <c r="E63" s="164" t="e">
        <f>C63/D63</f>
        <v>#DIV/0!</v>
      </c>
      <c r="F63" s="126" t="s">
        <v>265</v>
      </c>
      <c r="G63" s="126"/>
      <c r="H63" s="126"/>
      <c r="I63" s="17"/>
      <c r="J63" s="149"/>
    </row>
    <row r="64" spans="1:10" s="1" customFormat="1" ht="33.75" customHeight="1" x14ac:dyDescent="0.35">
      <c r="A64" s="146"/>
      <c r="B64" s="174"/>
      <c r="C64" s="171"/>
      <c r="D64" s="239"/>
      <c r="E64" s="165"/>
      <c r="F64" s="126" t="s">
        <v>105</v>
      </c>
      <c r="G64" s="126"/>
      <c r="H64" s="126"/>
      <c r="I64" s="17"/>
      <c r="J64" s="150"/>
    </row>
    <row r="65" spans="1:10" s="1" customFormat="1" ht="33.75" customHeight="1" x14ac:dyDescent="0.35">
      <c r="A65" s="146"/>
      <c r="B65" s="174"/>
      <c r="C65" s="171"/>
      <c r="D65" s="239"/>
      <c r="E65" s="165"/>
      <c r="F65" s="126" t="s">
        <v>106</v>
      </c>
      <c r="G65" s="126"/>
      <c r="H65" s="126"/>
      <c r="I65" s="17"/>
      <c r="J65" s="150"/>
    </row>
    <row r="66" spans="1:10" s="1" customFormat="1" ht="29.25" customHeight="1" x14ac:dyDescent="0.35">
      <c r="A66" s="146"/>
      <c r="B66" s="174"/>
      <c r="C66" s="171"/>
      <c r="D66" s="239"/>
      <c r="E66" s="165"/>
      <c r="F66" s="126" t="s">
        <v>107</v>
      </c>
      <c r="G66" s="126"/>
      <c r="H66" s="126"/>
      <c r="I66" s="17"/>
      <c r="J66" s="150"/>
    </row>
    <row r="67" spans="1:10" s="1" customFormat="1" ht="29.25" customHeight="1" x14ac:dyDescent="0.35">
      <c r="A67" s="146"/>
      <c r="B67" s="175"/>
      <c r="C67" s="172"/>
      <c r="D67" s="240"/>
      <c r="E67" s="166"/>
      <c r="F67" s="195" t="s">
        <v>108</v>
      </c>
      <c r="G67" s="196"/>
      <c r="H67" s="197"/>
      <c r="I67" s="17"/>
      <c r="J67" s="151"/>
    </row>
    <row r="68" spans="1:10" s="1" customFormat="1" ht="39.75" customHeight="1" x14ac:dyDescent="0.35">
      <c r="A68" s="146"/>
      <c r="B68" s="137" t="s">
        <v>109</v>
      </c>
      <c r="C68" s="127"/>
      <c r="D68" s="122" t="e">
        <f>(I61-I68)/I68</f>
        <v>#DIV/0!</v>
      </c>
      <c r="E68" s="123" t="e">
        <f>D68/C68</f>
        <v>#DIV/0!</v>
      </c>
      <c r="F68" s="125" t="s">
        <v>110</v>
      </c>
      <c r="G68" s="125"/>
      <c r="H68" s="125"/>
      <c r="I68" s="17"/>
      <c r="J68" s="124"/>
    </row>
    <row r="69" spans="1:10" s="1" customFormat="1" ht="33.75" customHeight="1" x14ac:dyDescent="0.35">
      <c r="A69" s="146"/>
      <c r="B69" s="137"/>
      <c r="C69" s="127"/>
      <c r="D69" s="122"/>
      <c r="E69" s="123"/>
      <c r="F69" s="125" t="s">
        <v>111</v>
      </c>
      <c r="G69" s="125"/>
      <c r="H69" s="125"/>
      <c r="I69" s="17"/>
      <c r="J69" s="124"/>
    </row>
    <row r="70" spans="1:10" s="1" customFormat="1" ht="33.75" customHeight="1" x14ac:dyDescent="0.35">
      <c r="A70" s="146"/>
      <c r="B70" s="137"/>
      <c r="C70" s="127"/>
      <c r="D70" s="122"/>
      <c r="E70" s="123"/>
      <c r="F70" s="185" t="s">
        <v>112</v>
      </c>
      <c r="G70" s="185"/>
      <c r="H70" s="185"/>
      <c r="I70" s="17"/>
      <c r="J70" s="124"/>
    </row>
    <row r="71" spans="1:10" s="1" customFormat="1" ht="36.75" customHeight="1" x14ac:dyDescent="0.35">
      <c r="A71" s="146" t="s">
        <v>113</v>
      </c>
      <c r="B71" s="173" t="s">
        <v>114</v>
      </c>
      <c r="C71" s="170"/>
      <c r="D71" s="217">
        <f>I71*100/I61</f>
        <v>0</v>
      </c>
      <c r="E71" s="164" t="e">
        <f>D71/C71</f>
        <v>#DIV/0!</v>
      </c>
      <c r="F71" s="125" t="s">
        <v>372</v>
      </c>
      <c r="G71" s="125"/>
      <c r="H71" s="125"/>
      <c r="I71" s="17"/>
      <c r="J71" s="124"/>
    </row>
    <row r="72" spans="1:10" s="1" customFormat="1" ht="38.25" customHeight="1" x14ac:dyDescent="0.35">
      <c r="A72" s="146"/>
      <c r="B72" s="175"/>
      <c r="C72" s="172"/>
      <c r="D72" s="218"/>
      <c r="E72" s="166"/>
      <c r="F72" s="186" t="s">
        <v>116</v>
      </c>
      <c r="G72" s="187"/>
      <c r="H72" s="188"/>
      <c r="I72" s="17"/>
      <c r="J72" s="124"/>
    </row>
    <row r="73" spans="1:10" s="1" customFormat="1" ht="60" customHeight="1" x14ac:dyDescent="0.35">
      <c r="A73" s="146"/>
      <c r="B73" s="27" t="s">
        <v>117</v>
      </c>
      <c r="C73" s="38"/>
      <c r="D73" s="66">
        <f>I73/(I61-I64)</f>
        <v>0</v>
      </c>
      <c r="E73" s="28" t="e">
        <f>D73/C73</f>
        <v>#DIV/0!</v>
      </c>
      <c r="F73" s="125" t="s">
        <v>118</v>
      </c>
      <c r="G73" s="125"/>
      <c r="H73" s="125"/>
      <c r="I73" s="17"/>
      <c r="J73" s="42"/>
    </row>
    <row r="74" spans="1:10" s="1" customFormat="1" ht="18.5" x14ac:dyDescent="0.45">
      <c r="A74" s="183" t="s">
        <v>119</v>
      </c>
      <c r="B74" s="183"/>
      <c r="C74" s="183"/>
      <c r="D74" s="183"/>
      <c r="E74" s="183"/>
      <c r="F74" s="183"/>
      <c r="G74" s="183"/>
      <c r="H74" s="183"/>
      <c r="I74" s="183"/>
      <c r="J74" s="183"/>
    </row>
    <row r="75" spans="1:10" s="1" customFormat="1" ht="33.75" customHeight="1" x14ac:dyDescent="0.35">
      <c r="A75" s="252" t="s">
        <v>120</v>
      </c>
      <c r="B75" s="173" t="s">
        <v>121</v>
      </c>
      <c r="C75" s="170"/>
      <c r="D75" s="180">
        <f>I75+I77+I78+I79</f>
        <v>0</v>
      </c>
      <c r="E75" s="219" t="e">
        <f>D75/C75</f>
        <v>#DIV/0!</v>
      </c>
      <c r="F75" s="125" t="s">
        <v>460</v>
      </c>
      <c r="G75" s="125"/>
      <c r="H75" s="125"/>
      <c r="I75" s="17"/>
      <c r="J75" s="149"/>
    </row>
    <row r="76" spans="1:10" s="1" customFormat="1" ht="36.75" customHeight="1" x14ac:dyDescent="0.35">
      <c r="A76" s="253"/>
      <c r="B76" s="174"/>
      <c r="C76" s="171"/>
      <c r="D76" s="181"/>
      <c r="E76" s="220"/>
      <c r="F76" s="126" t="s">
        <v>123</v>
      </c>
      <c r="G76" s="126"/>
      <c r="H76" s="126"/>
      <c r="I76" s="17"/>
      <c r="J76" s="150"/>
    </row>
    <row r="77" spans="1:10" s="1" customFormat="1" ht="33.75" customHeight="1" x14ac:dyDescent="0.35">
      <c r="A77" s="253"/>
      <c r="B77" s="174"/>
      <c r="C77" s="171"/>
      <c r="D77" s="181"/>
      <c r="E77" s="220"/>
      <c r="F77" s="125" t="s">
        <v>124</v>
      </c>
      <c r="G77" s="125"/>
      <c r="H77" s="125"/>
      <c r="I77" s="17"/>
      <c r="J77" s="150"/>
    </row>
    <row r="78" spans="1:10" s="1" customFormat="1" ht="33.75" customHeight="1" x14ac:dyDescent="0.35">
      <c r="A78" s="253"/>
      <c r="B78" s="174"/>
      <c r="C78" s="171"/>
      <c r="D78" s="181"/>
      <c r="E78" s="220"/>
      <c r="F78" s="125" t="s">
        <v>125</v>
      </c>
      <c r="G78" s="125"/>
      <c r="H78" s="125"/>
      <c r="I78" s="17"/>
      <c r="J78" s="150"/>
    </row>
    <row r="79" spans="1:10" s="1" customFormat="1" ht="21.75" customHeight="1" x14ac:dyDescent="0.35">
      <c r="A79" s="253"/>
      <c r="B79" s="175"/>
      <c r="C79" s="172"/>
      <c r="D79" s="182"/>
      <c r="E79" s="221"/>
      <c r="F79" s="195" t="s">
        <v>126</v>
      </c>
      <c r="G79" s="196"/>
      <c r="H79" s="197"/>
      <c r="I79" s="17"/>
      <c r="J79" s="151"/>
    </row>
    <row r="80" spans="1:10" s="1" customFormat="1" ht="33.75" customHeight="1" x14ac:dyDescent="0.35">
      <c r="A80" s="253"/>
      <c r="B80" s="173" t="s">
        <v>127</v>
      </c>
      <c r="C80" s="170"/>
      <c r="D80" s="180">
        <f>SUM(I80+I86+I87+I88)</f>
        <v>0</v>
      </c>
      <c r="E80" s="219" t="e">
        <f>D80/C80</f>
        <v>#DIV/0!</v>
      </c>
      <c r="F80" s="125" t="s">
        <v>128</v>
      </c>
      <c r="G80" s="125"/>
      <c r="H80" s="125"/>
      <c r="I80" s="90">
        <f>SUM(I81:I85)</f>
        <v>0</v>
      </c>
      <c r="J80" s="149"/>
    </row>
    <row r="81" spans="1:10" s="1" customFormat="1" ht="33.75" customHeight="1" x14ac:dyDescent="0.35">
      <c r="A81" s="253"/>
      <c r="B81" s="174"/>
      <c r="C81" s="171"/>
      <c r="D81" s="181"/>
      <c r="E81" s="220"/>
      <c r="F81" s="249" t="s">
        <v>129</v>
      </c>
      <c r="G81" s="250"/>
      <c r="H81" s="251"/>
      <c r="I81" s="26"/>
      <c r="J81" s="150"/>
    </row>
    <row r="82" spans="1:10" s="1" customFormat="1" ht="33.75" customHeight="1" x14ac:dyDescent="0.35">
      <c r="A82" s="253"/>
      <c r="B82" s="174"/>
      <c r="C82" s="171"/>
      <c r="D82" s="181"/>
      <c r="E82" s="220"/>
      <c r="F82" s="249" t="s">
        <v>130</v>
      </c>
      <c r="G82" s="250"/>
      <c r="H82" s="251"/>
      <c r="I82" s="26"/>
      <c r="J82" s="150"/>
    </row>
    <row r="83" spans="1:10" s="1" customFormat="1" ht="33.75" customHeight="1" x14ac:dyDescent="0.35">
      <c r="A83" s="253"/>
      <c r="B83" s="174"/>
      <c r="C83" s="171"/>
      <c r="D83" s="181"/>
      <c r="E83" s="220"/>
      <c r="F83" s="249" t="s">
        <v>131</v>
      </c>
      <c r="G83" s="250"/>
      <c r="H83" s="251"/>
      <c r="I83" s="26"/>
      <c r="J83" s="150"/>
    </row>
    <row r="84" spans="1:10" s="1" customFormat="1" ht="33.75" customHeight="1" x14ac:dyDescent="0.35">
      <c r="A84" s="253"/>
      <c r="B84" s="174"/>
      <c r="C84" s="171"/>
      <c r="D84" s="181"/>
      <c r="E84" s="220"/>
      <c r="F84" s="249" t="s">
        <v>132</v>
      </c>
      <c r="G84" s="250"/>
      <c r="H84" s="251"/>
      <c r="I84" s="26"/>
      <c r="J84" s="150"/>
    </row>
    <row r="85" spans="1:10" s="1" customFormat="1" ht="33.75" customHeight="1" x14ac:dyDescent="0.35">
      <c r="A85" s="253"/>
      <c r="B85" s="174"/>
      <c r="C85" s="171"/>
      <c r="D85" s="181"/>
      <c r="E85" s="220"/>
      <c r="F85" s="249" t="s">
        <v>133</v>
      </c>
      <c r="G85" s="250"/>
      <c r="H85" s="251"/>
      <c r="I85" s="26"/>
      <c r="J85" s="150"/>
    </row>
    <row r="86" spans="1:10" s="1" customFormat="1" ht="27.75" customHeight="1" x14ac:dyDescent="0.35">
      <c r="A86" s="253"/>
      <c r="B86" s="174"/>
      <c r="C86" s="171"/>
      <c r="D86" s="181"/>
      <c r="E86" s="220"/>
      <c r="F86" s="125" t="s">
        <v>134</v>
      </c>
      <c r="G86" s="125"/>
      <c r="H86" s="125"/>
      <c r="I86" s="17"/>
      <c r="J86" s="150"/>
    </row>
    <row r="87" spans="1:10" s="1" customFormat="1" ht="27.75" customHeight="1" x14ac:dyDescent="0.35">
      <c r="A87" s="253"/>
      <c r="B87" s="174"/>
      <c r="C87" s="171"/>
      <c r="D87" s="181"/>
      <c r="E87" s="220"/>
      <c r="F87" s="125" t="s">
        <v>135</v>
      </c>
      <c r="G87" s="125"/>
      <c r="H87" s="125"/>
      <c r="I87" s="17"/>
      <c r="J87" s="150"/>
    </row>
    <row r="88" spans="1:10" s="1" customFormat="1" ht="27.75" customHeight="1" x14ac:dyDescent="0.35">
      <c r="A88" s="253"/>
      <c r="B88" s="175"/>
      <c r="C88" s="172"/>
      <c r="D88" s="182"/>
      <c r="E88" s="221"/>
      <c r="F88" s="195" t="s">
        <v>136</v>
      </c>
      <c r="G88" s="196"/>
      <c r="H88" s="197"/>
      <c r="I88" s="17"/>
      <c r="J88" s="151"/>
    </row>
    <row r="89" spans="1:10" s="1" customFormat="1" ht="18.5" x14ac:dyDescent="0.35">
      <c r="A89" s="192" t="s">
        <v>137</v>
      </c>
      <c r="B89" s="192"/>
      <c r="C89" s="192"/>
      <c r="D89" s="192"/>
      <c r="E89" s="192"/>
      <c r="F89" s="192"/>
      <c r="G89" s="192"/>
      <c r="H89" s="192"/>
      <c r="I89" s="192"/>
      <c r="J89" s="192"/>
    </row>
    <row r="90" spans="1:10" s="1" customFormat="1" ht="33.75" customHeight="1" x14ac:dyDescent="0.35">
      <c r="A90" s="146" t="s">
        <v>138</v>
      </c>
      <c r="B90" s="137" t="s">
        <v>139</v>
      </c>
      <c r="C90" s="127"/>
      <c r="D90" s="122" t="e">
        <f>I96/(I90+I91+I93-I94-I95)</f>
        <v>#DIV/0!</v>
      </c>
      <c r="E90" s="123" t="e">
        <f>C90/D90</f>
        <v>#DIV/0!</v>
      </c>
      <c r="F90" s="125" t="s">
        <v>140</v>
      </c>
      <c r="G90" s="125"/>
      <c r="H90" s="125"/>
      <c r="I90" s="17"/>
      <c r="J90" s="124"/>
    </row>
    <row r="91" spans="1:10" s="1" customFormat="1" ht="33.75" customHeight="1" x14ac:dyDescent="0.35">
      <c r="A91" s="146"/>
      <c r="B91" s="137"/>
      <c r="C91" s="127"/>
      <c r="D91" s="122"/>
      <c r="E91" s="123"/>
      <c r="F91" s="125" t="s">
        <v>141</v>
      </c>
      <c r="G91" s="125"/>
      <c r="H91" s="125"/>
      <c r="I91" s="17"/>
      <c r="J91" s="124"/>
    </row>
    <row r="92" spans="1:10" s="1" customFormat="1" ht="33.75" customHeight="1" x14ac:dyDescent="0.35">
      <c r="A92" s="146"/>
      <c r="B92" s="137"/>
      <c r="C92" s="127"/>
      <c r="D92" s="122"/>
      <c r="E92" s="123"/>
      <c r="F92" s="126" t="s">
        <v>142</v>
      </c>
      <c r="G92" s="126"/>
      <c r="H92" s="126"/>
      <c r="I92" s="17"/>
      <c r="J92" s="124"/>
    </row>
    <row r="93" spans="1:10" s="1" customFormat="1" ht="46.5" customHeight="1" x14ac:dyDescent="0.35">
      <c r="A93" s="146"/>
      <c r="B93" s="137"/>
      <c r="C93" s="127"/>
      <c r="D93" s="122"/>
      <c r="E93" s="123"/>
      <c r="F93" s="125" t="s">
        <v>143</v>
      </c>
      <c r="G93" s="125"/>
      <c r="H93" s="125"/>
      <c r="I93" s="17"/>
      <c r="J93" s="124"/>
    </row>
    <row r="94" spans="1:10" s="1" customFormat="1" ht="43.5" customHeight="1" x14ac:dyDescent="0.35">
      <c r="A94" s="146"/>
      <c r="B94" s="137"/>
      <c r="C94" s="127"/>
      <c r="D94" s="122"/>
      <c r="E94" s="123"/>
      <c r="F94" s="125" t="s">
        <v>144</v>
      </c>
      <c r="G94" s="125"/>
      <c r="H94" s="125"/>
      <c r="I94" s="17"/>
      <c r="J94" s="124"/>
    </row>
    <row r="95" spans="1:10" s="1" customFormat="1" ht="33.75" customHeight="1" x14ac:dyDescent="0.35">
      <c r="A95" s="146"/>
      <c r="B95" s="137"/>
      <c r="C95" s="127"/>
      <c r="D95" s="122"/>
      <c r="E95" s="123"/>
      <c r="F95" s="125" t="s">
        <v>145</v>
      </c>
      <c r="G95" s="125"/>
      <c r="H95" s="125"/>
      <c r="I95" s="17"/>
      <c r="J95" s="124"/>
    </row>
    <row r="96" spans="1:10" s="1" customFormat="1" ht="48.75" customHeight="1" x14ac:dyDescent="0.35">
      <c r="A96" s="146"/>
      <c r="B96" s="137"/>
      <c r="C96" s="127"/>
      <c r="D96" s="122"/>
      <c r="E96" s="123"/>
      <c r="F96" s="125" t="s">
        <v>327</v>
      </c>
      <c r="G96" s="125"/>
      <c r="H96" s="125"/>
      <c r="I96" s="17"/>
      <c r="J96" s="124"/>
    </row>
    <row r="97" spans="1:10" s="1" customFormat="1" ht="33.75" customHeight="1" x14ac:dyDescent="0.35">
      <c r="A97" s="146"/>
      <c r="B97" s="137"/>
      <c r="C97" s="127"/>
      <c r="D97" s="122"/>
      <c r="E97" s="123"/>
      <c r="F97" s="126" t="s">
        <v>147</v>
      </c>
      <c r="G97" s="126"/>
      <c r="H97" s="126"/>
      <c r="I97" s="17"/>
      <c r="J97" s="124"/>
    </row>
    <row r="98" spans="1:10" s="1" customFormat="1" ht="33.75" customHeight="1" x14ac:dyDescent="0.35">
      <c r="A98" s="146" t="s">
        <v>148</v>
      </c>
      <c r="B98" s="137" t="s">
        <v>149</v>
      </c>
      <c r="C98" s="127"/>
      <c r="D98" s="122" t="e">
        <f>I103/I98</f>
        <v>#DIV/0!</v>
      </c>
      <c r="E98" s="123" t="e">
        <f>C98/D98</f>
        <v>#DIV/0!</v>
      </c>
      <c r="F98" s="125" t="s">
        <v>267</v>
      </c>
      <c r="G98" s="125"/>
      <c r="H98" s="125"/>
      <c r="I98" s="19">
        <f>SUM(I99:I100)</f>
        <v>0</v>
      </c>
      <c r="J98" s="124"/>
    </row>
    <row r="99" spans="1:10" s="1" customFormat="1" ht="33.75" customHeight="1" x14ac:dyDescent="0.35">
      <c r="A99" s="146"/>
      <c r="B99" s="137"/>
      <c r="C99" s="127"/>
      <c r="D99" s="122"/>
      <c r="E99" s="123"/>
      <c r="F99" s="185" t="s">
        <v>151</v>
      </c>
      <c r="G99" s="185"/>
      <c r="H99" s="185"/>
      <c r="I99" s="17"/>
      <c r="J99" s="124"/>
    </row>
    <row r="100" spans="1:10" s="1" customFormat="1" ht="48.75" customHeight="1" x14ac:dyDescent="0.35">
      <c r="A100" s="146"/>
      <c r="B100" s="137"/>
      <c r="C100" s="127"/>
      <c r="D100" s="122"/>
      <c r="E100" s="123"/>
      <c r="F100" s="185" t="s">
        <v>152</v>
      </c>
      <c r="G100" s="185"/>
      <c r="H100" s="185"/>
      <c r="I100" s="17"/>
      <c r="J100" s="124"/>
    </row>
    <row r="101" spans="1:10" s="1" customFormat="1" ht="48.75" customHeight="1" x14ac:dyDescent="0.35">
      <c r="A101" s="146"/>
      <c r="B101" s="137" t="s">
        <v>153</v>
      </c>
      <c r="C101" s="127"/>
      <c r="D101" s="122" t="e">
        <f>I103/I101</f>
        <v>#DIV/0!</v>
      </c>
      <c r="E101" s="123" t="e">
        <f>C101/D101</f>
        <v>#DIV/0!</v>
      </c>
      <c r="F101" s="125" t="s">
        <v>154</v>
      </c>
      <c r="G101" s="125"/>
      <c r="H101" s="125"/>
      <c r="I101" s="17"/>
      <c r="J101" s="124"/>
    </row>
    <row r="102" spans="1:10" s="1" customFormat="1" ht="33.75" customHeight="1" x14ac:dyDescent="0.35">
      <c r="A102" s="146"/>
      <c r="B102" s="137"/>
      <c r="C102" s="127"/>
      <c r="D102" s="122"/>
      <c r="E102" s="123"/>
      <c r="F102" s="125" t="s">
        <v>155</v>
      </c>
      <c r="G102" s="125"/>
      <c r="H102" s="125"/>
      <c r="I102" s="17"/>
      <c r="J102" s="124"/>
    </row>
    <row r="103" spans="1:10" s="1" customFormat="1" ht="33.75" customHeight="1" x14ac:dyDescent="0.35">
      <c r="A103" s="146"/>
      <c r="B103" s="137"/>
      <c r="C103" s="127"/>
      <c r="D103" s="122"/>
      <c r="E103" s="123"/>
      <c r="F103" s="125" t="s">
        <v>156</v>
      </c>
      <c r="G103" s="125"/>
      <c r="H103" s="125"/>
      <c r="I103" s="17"/>
      <c r="J103" s="124"/>
    </row>
    <row r="104" spans="1:10" s="1" customFormat="1" ht="18.5" x14ac:dyDescent="0.35">
      <c r="A104" s="192" t="s">
        <v>157</v>
      </c>
      <c r="B104" s="192"/>
      <c r="C104" s="192"/>
      <c r="D104" s="192"/>
      <c r="E104" s="192"/>
      <c r="F104" s="192"/>
      <c r="G104" s="192"/>
      <c r="H104" s="192"/>
      <c r="I104" s="192"/>
      <c r="J104" s="192"/>
    </row>
    <row r="105" spans="1:10" s="1" customFormat="1" ht="33.75" customHeight="1" x14ac:dyDescent="0.35">
      <c r="A105" s="146" t="s">
        <v>158</v>
      </c>
      <c r="B105" s="193" t="s">
        <v>159</v>
      </c>
      <c r="C105" s="133"/>
      <c r="D105" s="122" t="e">
        <f>I106/I105*100</f>
        <v>#DIV/0!</v>
      </c>
      <c r="E105" s="123" t="e">
        <f>+D105/C105</f>
        <v>#DIV/0!</v>
      </c>
      <c r="F105" s="194" t="s">
        <v>160</v>
      </c>
      <c r="G105" s="194"/>
      <c r="H105" s="194"/>
      <c r="I105" s="31"/>
      <c r="J105" s="124"/>
    </row>
    <row r="106" spans="1:10" s="1" customFormat="1" ht="70.400000000000006" customHeight="1" x14ac:dyDescent="0.35">
      <c r="A106" s="146"/>
      <c r="B106" s="193"/>
      <c r="C106" s="133"/>
      <c r="D106" s="122"/>
      <c r="E106" s="123"/>
      <c r="F106" s="194" t="s">
        <v>161</v>
      </c>
      <c r="G106" s="194"/>
      <c r="H106" s="194"/>
      <c r="I106" s="31"/>
      <c r="J106" s="124"/>
    </row>
    <row r="107" spans="1:10" s="1" customFormat="1" ht="18.5" x14ac:dyDescent="0.35">
      <c r="A107" s="192" t="s">
        <v>162</v>
      </c>
      <c r="B107" s="192"/>
      <c r="C107" s="192"/>
      <c r="D107" s="192"/>
      <c r="E107" s="192"/>
      <c r="F107" s="192"/>
      <c r="G107" s="192"/>
      <c r="H107" s="192"/>
      <c r="I107" s="192"/>
      <c r="J107" s="192"/>
    </row>
    <row r="108" spans="1:10" s="1" customFormat="1" ht="51.75" customHeight="1" x14ac:dyDescent="0.35">
      <c r="A108" s="146" t="s">
        <v>163</v>
      </c>
      <c r="B108" s="91" t="s">
        <v>164</v>
      </c>
      <c r="C108" s="38"/>
      <c r="D108" s="26"/>
      <c r="E108" s="97"/>
      <c r="F108" s="298"/>
      <c r="G108" s="299"/>
      <c r="H108" s="299"/>
      <c r="I108" s="300"/>
      <c r="J108" s="92" t="s">
        <v>165</v>
      </c>
    </row>
    <row r="109" spans="1:10" s="1" customFormat="1" ht="55.5" customHeight="1" x14ac:dyDescent="0.35">
      <c r="A109" s="146"/>
      <c r="B109" s="137" t="s">
        <v>166</v>
      </c>
      <c r="C109" s="170"/>
      <c r="D109" s="122" t="e">
        <f>I110/I109*100</f>
        <v>#DIV/0!</v>
      </c>
      <c r="E109" s="164" t="e">
        <f>+D109/C109</f>
        <v>#DIV/0!</v>
      </c>
      <c r="F109" s="195" t="s">
        <v>167</v>
      </c>
      <c r="G109" s="196"/>
      <c r="H109" s="197"/>
      <c r="I109" s="29"/>
      <c r="J109" s="101"/>
    </row>
    <row r="110" spans="1:10" s="1" customFormat="1" ht="45.75" customHeight="1" x14ac:dyDescent="0.35">
      <c r="A110" s="146"/>
      <c r="B110" s="137"/>
      <c r="C110" s="172"/>
      <c r="D110" s="122"/>
      <c r="E110" s="166"/>
      <c r="F110" s="195" t="s">
        <v>168</v>
      </c>
      <c r="G110" s="196"/>
      <c r="H110" s="197"/>
      <c r="I110" s="29"/>
      <c r="J110" s="89" t="s">
        <v>165</v>
      </c>
    </row>
    <row r="111" spans="1:10" s="1" customFormat="1" x14ac:dyDescent="0.35">
      <c r="C111" s="2"/>
      <c r="D111" s="2"/>
      <c r="E111" s="3"/>
      <c r="I111" s="2"/>
      <c r="J111" s="32"/>
    </row>
    <row r="112" spans="1:10" s="1" customFormat="1" ht="15.5" x14ac:dyDescent="0.35">
      <c r="A112" s="7"/>
      <c r="B112" s="7"/>
      <c r="C112" s="190"/>
      <c r="D112" s="190"/>
      <c r="E112" s="190"/>
      <c r="I112" s="2"/>
      <c r="J112" s="32"/>
    </row>
    <row r="113" spans="1:10" s="1" customFormat="1" ht="15.5" x14ac:dyDescent="0.35">
      <c r="A113" s="76"/>
      <c r="B113" s="76"/>
      <c r="C113" s="191"/>
      <c r="D113" s="191"/>
      <c r="E113" s="191"/>
      <c r="I113" s="2"/>
      <c r="J113" s="32"/>
    </row>
    <row r="114" spans="1:10" s="1" customFormat="1" x14ac:dyDescent="0.35">
      <c r="A114" s="8" t="s">
        <v>170</v>
      </c>
      <c r="B114" s="8" t="s">
        <v>171</v>
      </c>
      <c r="C114" s="189" t="s">
        <v>172</v>
      </c>
      <c r="D114" s="189"/>
      <c r="E114" s="189"/>
      <c r="I114" s="2"/>
      <c r="J114" s="32"/>
    </row>
    <row r="115" spans="1:10" x14ac:dyDescent="0.35">
      <c r="E115"/>
    </row>
    <row r="116" spans="1:10" x14ac:dyDescent="0.35">
      <c r="E116"/>
    </row>
    <row r="117" spans="1:10" x14ac:dyDescent="0.35">
      <c r="E117"/>
    </row>
  </sheetData>
  <sheetProtection algorithmName="SHA-512" hashValue="yKzl9N6g+S/6p0l7lrVQkVLkpQKHrt2BniiwziJ9KiRRKylRbKMsW0ykShM2u9vyxEW0boQDJDQGS7Fk4UyRnw==" saltValue="hFCdLOxIMO+iIzOT8MxOHg==" spinCount="100000" sheet="1" formatCells="0" formatColumns="0" formatRows="0" selectLockedCells="1"/>
  <mergeCells count="229">
    <mergeCell ref="F84:H84"/>
    <mergeCell ref="J98:J100"/>
    <mergeCell ref="F100:H100"/>
    <mergeCell ref="F87:H87"/>
    <mergeCell ref="F88:H88"/>
    <mergeCell ref="F99:H99"/>
    <mergeCell ref="F90:H90"/>
    <mergeCell ref="F91:H91"/>
    <mergeCell ref="F92:H92"/>
    <mergeCell ref="F93:H93"/>
    <mergeCell ref="F94:H94"/>
    <mergeCell ref="F95:H95"/>
    <mergeCell ref="A89:J89"/>
    <mergeCell ref="A90:A97"/>
    <mergeCell ref="B90:B97"/>
    <mergeCell ref="C90:C97"/>
    <mergeCell ref="D90:D97"/>
    <mergeCell ref="E90:E97"/>
    <mergeCell ref="J90:J97"/>
    <mergeCell ref="A98:A103"/>
    <mergeCell ref="B98:B100"/>
    <mergeCell ref="C98:C100"/>
    <mergeCell ref="F101:H101"/>
    <mergeCell ref="F102:H102"/>
    <mergeCell ref="F37:H37"/>
    <mergeCell ref="D98:D100"/>
    <mergeCell ref="E98:E100"/>
    <mergeCell ref="F64:H64"/>
    <mergeCell ref="F66:H66"/>
    <mergeCell ref="F96:H96"/>
    <mergeCell ref="F97:H97"/>
    <mergeCell ref="F98:H98"/>
    <mergeCell ref="A74:J74"/>
    <mergeCell ref="A75:A88"/>
    <mergeCell ref="B75:B79"/>
    <mergeCell ref="C75:C79"/>
    <mergeCell ref="D75:D79"/>
    <mergeCell ref="E75:E79"/>
    <mergeCell ref="J75:J79"/>
    <mergeCell ref="B80:B88"/>
    <mergeCell ref="C80:C88"/>
    <mergeCell ref="D80:D88"/>
    <mergeCell ref="E80:E88"/>
    <mergeCell ref="F80:H80"/>
    <mergeCell ref="J80:J88"/>
    <mergeCell ref="F81:H81"/>
    <mergeCell ref="F82:H82"/>
    <mergeCell ref="F83:H83"/>
    <mergeCell ref="E36:E37"/>
    <mergeCell ref="F36:H36"/>
    <mergeCell ref="F40:H40"/>
    <mergeCell ref="J36:J37"/>
    <mergeCell ref="F35:H35"/>
    <mergeCell ref="F85:H85"/>
    <mergeCell ref="F86:H86"/>
    <mergeCell ref="A24:A31"/>
    <mergeCell ref="B24:B28"/>
    <mergeCell ref="J56:J57"/>
    <mergeCell ref="F57:H57"/>
    <mergeCell ref="F58:I58"/>
    <mergeCell ref="A59:J59"/>
    <mergeCell ref="J51:J55"/>
    <mergeCell ref="F52:H52"/>
    <mergeCell ref="F53:H53"/>
    <mergeCell ref="F54:H54"/>
    <mergeCell ref="F55:H55"/>
    <mergeCell ref="B56:B57"/>
    <mergeCell ref="C56:C57"/>
    <mergeCell ref="D56:D57"/>
    <mergeCell ref="A51:A55"/>
    <mergeCell ref="B51:B55"/>
    <mergeCell ref="C51:C55"/>
    <mergeCell ref="A15:D15"/>
    <mergeCell ref="E15:F15"/>
    <mergeCell ref="A8:J8"/>
    <mergeCell ref="A10:D10"/>
    <mergeCell ref="E10:F10"/>
    <mergeCell ref="A11:D11"/>
    <mergeCell ref="E11:F11"/>
    <mergeCell ref="B22:B23"/>
    <mergeCell ref="C22:C23"/>
    <mergeCell ref="D22:D23"/>
    <mergeCell ref="E22:E23"/>
    <mergeCell ref="F16:H16"/>
    <mergeCell ref="A17:J17"/>
    <mergeCell ref="A18:A23"/>
    <mergeCell ref="B18:B20"/>
    <mergeCell ref="C18:C20"/>
    <mergeCell ref="D18:D20"/>
    <mergeCell ref="E18:E20"/>
    <mergeCell ref="F18:H18"/>
    <mergeCell ref="J18:J20"/>
    <mergeCell ref="F19:H19"/>
    <mergeCell ref="F23:H23"/>
    <mergeCell ref="F31:H31"/>
    <mergeCell ref="F32:H34"/>
    <mergeCell ref="I32:I34"/>
    <mergeCell ref="J32:J34"/>
    <mergeCell ref="J46:J50"/>
    <mergeCell ref="J24:J28"/>
    <mergeCell ref="F25:H25"/>
    <mergeCell ref="F20:H20"/>
    <mergeCell ref="F21:H21"/>
    <mergeCell ref="F22:H22"/>
    <mergeCell ref="J22:J23"/>
    <mergeCell ref="F26:H26"/>
    <mergeCell ref="F27:H27"/>
    <mergeCell ref="F28:H28"/>
    <mergeCell ref="J29:J30"/>
    <mergeCell ref="F39:H39"/>
    <mergeCell ref="J39:J41"/>
    <mergeCell ref="A38:J38"/>
    <mergeCell ref="A39:A44"/>
    <mergeCell ref="A32:A37"/>
    <mergeCell ref="F44:I44"/>
    <mergeCell ref="B36:B37"/>
    <mergeCell ref="C36:C37"/>
    <mergeCell ref="D36:D37"/>
    <mergeCell ref="B29:B30"/>
    <mergeCell ref="C29:C30"/>
    <mergeCell ref="D29:D30"/>
    <mergeCell ref="E29:E30"/>
    <mergeCell ref="F29:H29"/>
    <mergeCell ref="C24:C28"/>
    <mergeCell ref="D24:D28"/>
    <mergeCell ref="E24:E28"/>
    <mergeCell ref="F24:H24"/>
    <mergeCell ref="F30:H30"/>
    <mergeCell ref="I1:J1"/>
    <mergeCell ref="I2:J2"/>
    <mergeCell ref="I3:J3"/>
    <mergeCell ref="I4:J4"/>
    <mergeCell ref="I6:J6"/>
    <mergeCell ref="A13:D13"/>
    <mergeCell ref="E13:F13"/>
    <mergeCell ref="A14:D14"/>
    <mergeCell ref="E14:F14"/>
    <mergeCell ref="A12:D12"/>
    <mergeCell ref="E12:F12"/>
    <mergeCell ref="A45:A50"/>
    <mergeCell ref="F45:I45"/>
    <mergeCell ref="F46:H46"/>
    <mergeCell ref="F41:H41"/>
    <mergeCell ref="F42:H42"/>
    <mergeCell ref="F43:I43"/>
    <mergeCell ref="E56:E57"/>
    <mergeCell ref="F56:H56"/>
    <mergeCell ref="F47:H47"/>
    <mergeCell ref="F48:H48"/>
    <mergeCell ref="F50:H50"/>
    <mergeCell ref="F49:H49"/>
    <mergeCell ref="B46:B50"/>
    <mergeCell ref="C46:C50"/>
    <mergeCell ref="D46:D50"/>
    <mergeCell ref="E46:E50"/>
    <mergeCell ref="B39:B41"/>
    <mergeCell ref="C39:C41"/>
    <mergeCell ref="D39:D41"/>
    <mergeCell ref="E39:E41"/>
    <mergeCell ref="D51:D55"/>
    <mergeCell ref="E51:E55"/>
    <mergeCell ref="F51:H51"/>
    <mergeCell ref="A56:A57"/>
    <mergeCell ref="A60:J60"/>
    <mergeCell ref="B61:B62"/>
    <mergeCell ref="C61:C62"/>
    <mergeCell ref="D61:D62"/>
    <mergeCell ref="A71:A73"/>
    <mergeCell ref="B71:B72"/>
    <mergeCell ref="C71:C72"/>
    <mergeCell ref="D71:D72"/>
    <mergeCell ref="E71:E72"/>
    <mergeCell ref="J71:J72"/>
    <mergeCell ref="F72:H72"/>
    <mergeCell ref="E61:E62"/>
    <mergeCell ref="J61:J62"/>
    <mergeCell ref="F63:H63"/>
    <mergeCell ref="A61:A70"/>
    <mergeCell ref="B63:B67"/>
    <mergeCell ref="C63:C67"/>
    <mergeCell ref="D63:D67"/>
    <mergeCell ref="E63:E67"/>
    <mergeCell ref="J63:J67"/>
    <mergeCell ref="B68:B70"/>
    <mergeCell ref="C68:C70"/>
    <mergeCell ref="D68:D70"/>
    <mergeCell ref="E68:E70"/>
    <mergeCell ref="C113:E113"/>
    <mergeCell ref="C114:E114"/>
    <mergeCell ref="E101:E103"/>
    <mergeCell ref="J101:J103"/>
    <mergeCell ref="A104:J104"/>
    <mergeCell ref="A105:A106"/>
    <mergeCell ref="B105:B106"/>
    <mergeCell ref="C105:C106"/>
    <mergeCell ref="D105:D106"/>
    <mergeCell ref="E105:E106"/>
    <mergeCell ref="F105:H105"/>
    <mergeCell ref="J105:J106"/>
    <mergeCell ref="F106:H106"/>
    <mergeCell ref="C112:E112"/>
    <mergeCell ref="B101:B103"/>
    <mergeCell ref="C101:C103"/>
    <mergeCell ref="D101:D103"/>
    <mergeCell ref="F103:H103"/>
    <mergeCell ref="F61:H62"/>
    <mergeCell ref="I61:I62"/>
    <mergeCell ref="A107:J107"/>
    <mergeCell ref="A108:A110"/>
    <mergeCell ref="F108:I108"/>
    <mergeCell ref="B109:B110"/>
    <mergeCell ref="C109:C110"/>
    <mergeCell ref="D109:D110"/>
    <mergeCell ref="E109:E110"/>
    <mergeCell ref="F109:H109"/>
    <mergeCell ref="F110:H110"/>
    <mergeCell ref="F71:H71"/>
    <mergeCell ref="F73:H73"/>
    <mergeCell ref="F75:H75"/>
    <mergeCell ref="F76:H76"/>
    <mergeCell ref="F77:H77"/>
    <mergeCell ref="F78:H78"/>
    <mergeCell ref="F79:H79"/>
    <mergeCell ref="J68:J70"/>
    <mergeCell ref="F68:H68"/>
    <mergeCell ref="F69:H69"/>
    <mergeCell ref="F67:H67"/>
    <mergeCell ref="F65:H65"/>
    <mergeCell ref="F70:H70"/>
  </mergeCells>
  <conditionalFormatting sqref="E51:E63 J51:J63 E68:E71 J68:J75 E73:E75">
    <cfRule type="expression" dxfId="15" priority="3">
      <formula>AND(OR($E51&gt;110%,$E51&lt;90%),ISBLANK($J51))</formula>
    </cfRule>
  </conditionalFormatting>
  <conditionalFormatting sqref="E80:E85 J80:J85">
    <cfRule type="expression" dxfId="14" priority="2">
      <formula>AND(OR($E80&gt;110%,$E80&lt;90%),ISBLANK($J80))</formula>
    </cfRule>
  </conditionalFormatting>
  <conditionalFormatting sqref="E89:E109 J89:J110">
    <cfRule type="expression" dxfId="13" priority="1">
      <formula>AND(OR($E89&gt;110%,$E89&lt;90%),ISBLANK($J89))</formula>
    </cfRule>
  </conditionalFormatting>
  <conditionalFormatting sqref="I11:J15">
    <cfRule type="expression" dxfId="12" priority="5">
      <formula>AND(OR($I11&gt;110%,$I11&lt;90%),ISBLANK($J11))</formula>
    </cfRule>
  </conditionalFormatting>
  <conditionalFormatting sqref="J18:J32 E18:E46 J35:J46">
    <cfRule type="expression" dxfId="11" priority="4">
      <formula>AND(OR($E18&gt;110%,$E18&lt;90%),ISBLANK($J18))</formula>
    </cfRule>
  </conditionalFormatting>
  <pageMargins left="0.7" right="0.7" top="0.75" bottom="0.75" header="0.3" footer="0.3"/>
  <pageSetup paperSize="9" scale="65" fitToHeight="0" orientation="landscape" horizontalDpi="4294967294" verticalDpi="4294967294" r:id="rId1"/>
  <rowBreaks count="4" manualBreakCount="4">
    <brk id="15" max="9" man="1"/>
    <brk id="31" max="9" man="1"/>
    <brk id="42" max="9" man="1"/>
    <brk id="58" max="9"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BB834-948A-424A-AA0A-A3563FBD11D1}">
  <sheetPr>
    <pageSetUpPr fitToPage="1"/>
  </sheetPr>
  <dimension ref="A1:J152"/>
  <sheetViews>
    <sheetView zoomScale="90" zoomScaleNormal="90" workbookViewId="0">
      <selection activeCell="A11" sqref="A11:D11"/>
    </sheetView>
  </sheetViews>
  <sheetFormatPr defaultColWidth="8.81640625" defaultRowHeight="14.5" x14ac:dyDescent="0.35"/>
  <cols>
    <col min="1" max="1" width="55.453125" customWidth="1"/>
    <col min="2" max="2" width="27.1796875" customWidth="1"/>
    <col min="3" max="3" width="11.453125" style="55" customWidth="1"/>
    <col min="4" max="4" width="12" style="55" customWidth="1"/>
    <col min="5" max="5" width="11.1796875" style="53" customWidth="1"/>
    <col min="6" max="6" width="21.1796875" customWidth="1"/>
    <col min="7" max="8" width="10.7265625" customWidth="1"/>
    <col min="9" max="9" width="10.81640625" customWidth="1"/>
    <col min="10" max="10" width="35.453125" style="60" customWidth="1"/>
    <col min="11" max="11" width="14.1796875" customWidth="1"/>
    <col min="12" max="12" width="10" customWidth="1"/>
  </cols>
  <sheetData>
    <row r="1" spans="1:10" s="1" customFormat="1" ht="17" x14ac:dyDescent="0.35">
      <c r="C1" s="39"/>
      <c r="D1" s="39"/>
      <c r="E1" s="3"/>
      <c r="I1" s="128" t="s">
        <v>0</v>
      </c>
      <c r="J1" s="128"/>
    </row>
    <row r="2" spans="1:10" s="1" customFormat="1" ht="17" x14ac:dyDescent="0.35">
      <c r="C2" s="39"/>
      <c r="D2" s="39"/>
      <c r="E2" s="3"/>
      <c r="I2" s="128" t="s">
        <v>1</v>
      </c>
      <c r="J2" s="128"/>
    </row>
    <row r="3" spans="1:10" s="1" customFormat="1" ht="17" x14ac:dyDescent="0.35">
      <c r="C3" s="39"/>
      <c r="D3" s="39"/>
      <c r="E3" s="3"/>
      <c r="I3" s="128" t="s">
        <v>2</v>
      </c>
      <c r="J3" s="128"/>
    </row>
    <row r="4" spans="1:10" s="1" customFormat="1" ht="17" x14ac:dyDescent="0.35">
      <c r="C4" s="39"/>
      <c r="D4" s="39"/>
      <c r="E4" s="3"/>
      <c r="I4" s="128" t="s">
        <v>173</v>
      </c>
      <c r="J4" s="128"/>
    </row>
    <row r="5" spans="1:10" s="1" customFormat="1" ht="17" x14ac:dyDescent="0.35">
      <c r="C5" s="39"/>
      <c r="D5" s="39"/>
      <c r="E5" s="3"/>
      <c r="I5" s="128" t="s">
        <v>461</v>
      </c>
      <c r="J5" s="128"/>
    </row>
    <row r="6" spans="1:10" s="1" customFormat="1" ht="17" x14ac:dyDescent="0.35">
      <c r="C6" s="39"/>
      <c r="D6" s="39"/>
      <c r="E6" s="3"/>
      <c r="I6" s="128" t="s">
        <v>5</v>
      </c>
      <c r="J6" s="128"/>
    </row>
    <row r="7" spans="1:10" s="1" customFormat="1" ht="25.5" customHeight="1" x14ac:dyDescent="0.35">
      <c r="C7" s="39"/>
      <c r="D7" s="39"/>
      <c r="E7" s="3"/>
      <c r="I7" s="2"/>
      <c r="J7" s="32"/>
    </row>
    <row r="8" spans="1:10" s="1" customFormat="1" ht="69" customHeight="1" x14ac:dyDescent="0.35">
      <c r="A8" s="234" t="s">
        <v>462</v>
      </c>
      <c r="B8" s="234"/>
      <c r="C8" s="234"/>
      <c r="D8" s="234"/>
      <c r="E8" s="234"/>
      <c r="F8" s="234"/>
      <c r="G8" s="234"/>
      <c r="H8" s="234"/>
      <c r="I8" s="234"/>
      <c r="J8" s="234"/>
    </row>
    <row r="9" spans="1:10" s="1" customFormat="1" ht="26.25" customHeight="1" x14ac:dyDescent="0.35">
      <c r="A9" s="4"/>
      <c r="B9" s="4"/>
      <c r="C9" s="5"/>
      <c r="D9" s="5"/>
      <c r="E9" s="5"/>
      <c r="F9" s="4"/>
      <c r="G9" s="4"/>
      <c r="H9" s="4"/>
      <c r="I9" s="5"/>
      <c r="J9" s="6"/>
    </row>
    <row r="10" spans="1:10" s="1" customFormat="1" ht="67.5" customHeight="1" x14ac:dyDescent="0.35">
      <c r="A10" s="142" t="s">
        <v>7</v>
      </c>
      <c r="B10" s="142"/>
      <c r="C10" s="142"/>
      <c r="D10" s="142"/>
      <c r="E10" s="134" t="s">
        <v>8</v>
      </c>
      <c r="F10" s="135"/>
      <c r="G10" s="11" t="s">
        <v>9</v>
      </c>
      <c r="H10" s="11" t="s">
        <v>10</v>
      </c>
      <c r="I10" s="62" t="s">
        <v>11</v>
      </c>
      <c r="J10" s="33" t="s">
        <v>12</v>
      </c>
    </row>
    <row r="11" spans="1:10" s="1" customFormat="1" ht="63" customHeight="1" x14ac:dyDescent="0.35">
      <c r="A11" s="139" t="s">
        <v>13</v>
      </c>
      <c r="B11" s="141"/>
      <c r="C11" s="141"/>
      <c r="D11" s="140"/>
      <c r="E11" s="139"/>
      <c r="F11" s="140"/>
      <c r="G11" s="14"/>
      <c r="H11" s="14"/>
      <c r="I11" s="15" t="e">
        <f>+H11/G11</f>
        <v>#DIV/0!</v>
      </c>
      <c r="J11" s="16"/>
    </row>
    <row r="12" spans="1:10" s="1" customFormat="1" ht="66.75" customHeight="1" x14ac:dyDescent="0.35">
      <c r="A12" s="139" t="s">
        <v>14</v>
      </c>
      <c r="B12" s="141"/>
      <c r="C12" s="141"/>
      <c r="D12" s="140"/>
      <c r="E12" s="139"/>
      <c r="F12" s="140"/>
      <c r="G12" s="14"/>
      <c r="H12" s="14"/>
      <c r="I12" s="15" t="e">
        <f>+H12/G12</f>
        <v>#DIV/0!</v>
      </c>
      <c r="J12" s="16"/>
    </row>
    <row r="13" spans="1:10" s="1" customFormat="1" ht="66.75" customHeight="1" x14ac:dyDescent="0.35">
      <c r="A13" s="139" t="s">
        <v>15</v>
      </c>
      <c r="B13" s="141"/>
      <c r="C13" s="141"/>
      <c r="D13" s="140"/>
      <c r="E13" s="139"/>
      <c r="F13" s="140"/>
      <c r="G13" s="14"/>
      <c r="H13" s="14"/>
      <c r="I13" s="15" t="e">
        <f>+H13/G13</f>
        <v>#DIV/0!</v>
      </c>
      <c r="J13" s="16"/>
    </row>
    <row r="14" spans="1:10" s="1" customFormat="1" ht="66.75" customHeight="1" x14ac:dyDescent="0.35">
      <c r="A14" s="143" t="s">
        <v>16</v>
      </c>
      <c r="B14" s="143"/>
      <c r="C14" s="143"/>
      <c r="D14" s="143"/>
      <c r="E14" s="139"/>
      <c r="F14" s="140"/>
      <c r="G14" s="14"/>
      <c r="H14" s="14"/>
      <c r="I14" s="15" t="e">
        <f t="shared" ref="I14:I15" si="0">+H14/G14</f>
        <v>#DIV/0!</v>
      </c>
      <c r="J14" s="16"/>
    </row>
    <row r="15" spans="1:10" s="1" customFormat="1" ht="66.75" customHeight="1" x14ac:dyDescent="0.35">
      <c r="A15" s="143" t="s">
        <v>17</v>
      </c>
      <c r="B15" s="143"/>
      <c r="C15" s="143"/>
      <c r="D15" s="143"/>
      <c r="E15" s="139"/>
      <c r="F15" s="140"/>
      <c r="G15" s="14"/>
      <c r="H15" s="14"/>
      <c r="I15" s="15" t="e">
        <f t="shared" si="0"/>
        <v>#DIV/0!</v>
      </c>
      <c r="J15" s="16"/>
    </row>
    <row r="16" spans="1:10" s="1" customFormat="1" ht="51.75" customHeight="1" x14ac:dyDescent="0.35">
      <c r="A16" s="20" t="s">
        <v>18</v>
      </c>
      <c r="B16" s="11" t="s">
        <v>269</v>
      </c>
      <c r="C16" s="13" t="s">
        <v>9</v>
      </c>
      <c r="D16" s="13" t="s">
        <v>10</v>
      </c>
      <c r="E16" s="12" t="s">
        <v>11</v>
      </c>
      <c r="F16" s="134" t="s">
        <v>375</v>
      </c>
      <c r="G16" s="337"/>
      <c r="H16" s="135"/>
      <c r="I16" s="13" t="s">
        <v>10</v>
      </c>
      <c r="J16" s="33" t="s">
        <v>12</v>
      </c>
    </row>
    <row r="17" spans="1:10" s="1" customFormat="1" ht="24" customHeight="1" x14ac:dyDescent="0.35">
      <c r="A17" s="338" t="s">
        <v>271</v>
      </c>
      <c r="B17" s="339"/>
      <c r="C17" s="339"/>
      <c r="D17" s="339"/>
      <c r="E17" s="339"/>
      <c r="F17" s="339"/>
      <c r="G17" s="339"/>
      <c r="H17" s="339"/>
      <c r="I17" s="339"/>
      <c r="J17" s="340"/>
    </row>
    <row r="18" spans="1:10" s="1" customFormat="1" ht="32.25" customHeight="1" x14ac:dyDescent="0.35">
      <c r="A18" s="315" t="s">
        <v>463</v>
      </c>
      <c r="B18" s="132" t="s">
        <v>464</v>
      </c>
      <c r="C18" s="309"/>
      <c r="D18" s="320" t="e">
        <f>I19/I18*100</f>
        <v>#DIV/0!</v>
      </c>
      <c r="E18" s="302" t="e">
        <f>D18/C18</f>
        <v>#DIV/0!</v>
      </c>
      <c r="F18" s="176" t="s">
        <v>465</v>
      </c>
      <c r="G18" s="177"/>
      <c r="H18" s="178"/>
      <c r="I18" s="31"/>
      <c r="J18" s="359"/>
    </row>
    <row r="19" spans="1:10" s="1" customFormat="1" ht="32.25" customHeight="1" x14ac:dyDescent="0.35">
      <c r="A19" s="311"/>
      <c r="B19" s="132"/>
      <c r="C19" s="309"/>
      <c r="D19" s="320"/>
      <c r="E19" s="302"/>
      <c r="F19" s="176" t="s">
        <v>466</v>
      </c>
      <c r="G19" s="177"/>
      <c r="H19" s="178"/>
      <c r="I19" s="31"/>
      <c r="J19" s="359"/>
    </row>
    <row r="20" spans="1:10" s="1" customFormat="1" ht="46.5" customHeight="1" x14ac:dyDescent="0.35">
      <c r="A20" s="311"/>
      <c r="B20" s="132"/>
      <c r="C20" s="309"/>
      <c r="D20" s="320"/>
      <c r="E20" s="302"/>
      <c r="F20" s="176" t="s">
        <v>467</v>
      </c>
      <c r="G20" s="177"/>
      <c r="H20" s="178"/>
      <c r="I20" s="31"/>
      <c r="J20" s="359"/>
    </row>
    <row r="21" spans="1:10" s="1" customFormat="1" ht="49.5" customHeight="1" x14ac:dyDescent="0.35">
      <c r="A21" s="311"/>
      <c r="B21" s="132"/>
      <c r="C21" s="309"/>
      <c r="D21" s="320"/>
      <c r="E21" s="302"/>
      <c r="F21" s="176" t="s">
        <v>468</v>
      </c>
      <c r="G21" s="177"/>
      <c r="H21" s="178"/>
      <c r="I21" s="31"/>
      <c r="J21" s="359"/>
    </row>
    <row r="22" spans="1:10" s="1" customFormat="1" ht="67.5" customHeight="1" x14ac:dyDescent="0.35">
      <c r="A22" s="329"/>
      <c r="B22" s="132"/>
      <c r="C22" s="309"/>
      <c r="D22" s="320"/>
      <c r="E22" s="302"/>
      <c r="F22" s="176" t="s">
        <v>469</v>
      </c>
      <c r="G22" s="177"/>
      <c r="H22" s="178"/>
      <c r="I22" s="31"/>
      <c r="J22" s="359"/>
    </row>
    <row r="23" spans="1:10" s="1" customFormat="1" ht="22.5" customHeight="1" x14ac:dyDescent="0.35">
      <c r="A23" s="329"/>
      <c r="B23" s="201" t="s">
        <v>470</v>
      </c>
      <c r="C23" s="309"/>
      <c r="D23" s="320" t="e">
        <f>I26/I25*100</f>
        <v>#DIV/0!</v>
      </c>
      <c r="E23" s="302" t="e">
        <f>D23/C23</f>
        <v>#DIV/0!</v>
      </c>
      <c r="F23" s="176" t="s">
        <v>471</v>
      </c>
      <c r="G23" s="177"/>
      <c r="H23" s="178"/>
      <c r="I23" s="31"/>
      <c r="J23" s="359"/>
    </row>
    <row r="24" spans="1:10" s="1" customFormat="1" ht="32.25" customHeight="1" x14ac:dyDescent="0.35">
      <c r="A24" s="329"/>
      <c r="B24" s="202"/>
      <c r="C24" s="309"/>
      <c r="D24" s="320"/>
      <c r="E24" s="302"/>
      <c r="F24" s="176" t="s">
        <v>472</v>
      </c>
      <c r="G24" s="177"/>
      <c r="H24" s="178"/>
      <c r="I24" s="31"/>
      <c r="J24" s="359"/>
    </row>
    <row r="25" spans="1:10" s="1" customFormat="1" ht="32.25" customHeight="1" x14ac:dyDescent="0.35">
      <c r="A25" s="329"/>
      <c r="B25" s="202"/>
      <c r="C25" s="309"/>
      <c r="D25" s="320"/>
      <c r="E25" s="302"/>
      <c r="F25" s="176" t="s">
        <v>473</v>
      </c>
      <c r="G25" s="177"/>
      <c r="H25" s="178"/>
      <c r="I25" s="31"/>
      <c r="J25" s="359"/>
    </row>
    <row r="26" spans="1:10" s="1" customFormat="1" ht="25.5" customHeight="1" x14ac:dyDescent="0.35">
      <c r="A26" s="329"/>
      <c r="B26" s="202"/>
      <c r="C26" s="309"/>
      <c r="D26" s="320"/>
      <c r="E26" s="302"/>
      <c r="F26" s="176" t="s">
        <v>474</v>
      </c>
      <c r="G26" s="177"/>
      <c r="H26" s="178"/>
      <c r="I26" s="31"/>
      <c r="J26" s="359"/>
    </row>
    <row r="27" spans="1:10" s="1" customFormat="1" ht="82.5" customHeight="1" x14ac:dyDescent="0.35">
      <c r="A27" s="329"/>
      <c r="B27" s="202"/>
      <c r="C27" s="309"/>
      <c r="D27" s="320"/>
      <c r="E27" s="302"/>
      <c r="F27" s="176" t="s">
        <v>475</v>
      </c>
      <c r="G27" s="177"/>
      <c r="H27" s="178"/>
      <c r="I27" s="31"/>
      <c r="J27" s="359"/>
    </row>
    <row r="28" spans="1:10" s="1" customFormat="1" ht="79.5" customHeight="1" x14ac:dyDescent="0.35">
      <c r="A28" s="329"/>
      <c r="B28" s="203"/>
      <c r="C28" s="309"/>
      <c r="D28" s="320"/>
      <c r="E28" s="302"/>
      <c r="F28" s="176" t="s">
        <v>476</v>
      </c>
      <c r="G28" s="177"/>
      <c r="H28" s="178"/>
      <c r="I28" s="31"/>
      <c r="J28" s="359"/>
    </row>
    <row r="29" spans="1:10" s="1" customFormat="1" ht="51.75" customHeight="1" x14ac:dyDescent="0.35">
      <c r="A29" s="329"/>
      <c r="B29" s="132" t="s">
        <v>477</v>
      </c>
      <c r="C29" s="309"/>
      <c r="D29" s="310"/>
      <c r="E29" s="302" t="e">
        <f>D29/C29</f>
        <v>#DIV/0!</v>
      </c>
      <c r="F29" s="176" t="s">
        <v>478</v>
      </c>
      <c r="G29" s="177"/>
      <c r="H29" s="178"/>
      <c r="I29" s="31"/>
      <c r="J29" s="359"/>
    </row>
    <row r="30" spans="1:10" s="1" customFormat="1" ht="94.5" customHeight="1" x14ac:dyDescent="0.35">
      <c r="A30" s="329"/>
      <c r="B30" s="132"/>
      <c r="C30" s="309"/>
      <c r="D30" s="310"/>
      <c r="E30" s="302"/>
      <c r="F30" s="176" t="s">
        <v>479</v>
      </c>
      <c r="G30" s="177"/>
      <c r="H30" s="178"/>
      <c r="I30" s="31"/>
      <c r="J30" s="359"/>
    </row>
    <row r="31" spans="1:10" s="1" customFormat="1" ht="69" customHeight="1" x14ac:dyDescent="0.35">
      <c r="A31" s="315" t="s">
        <v>480</v>
      </c>
      <c r="B31" s="21" t="s">
        <v>481</v>
      </c>
      <c r="C31" s="51"/>
      <c r="D31" s="31"/>
      <c r="E31" s="52" t="e">
        <f>D31/C31</f>
        <v>#DIV/0!</v>
      </c>
      <c r="F31" s="176" t="s">
        <v>482</v>
      </c>
      <c r="G31" s="177"/>
      <c r="H31" s="178"/>
      <c r="I31" s="17"/>
      <c r="J31" s="49"/>
    </row>
    <row r="32" spans="1:10" s="1" customFormat="1" ht="78.75" customHeight="1" x14ac:dyDescent="0.35">
      <c r="A32" s="329"/>
      <c r="B32" s="132" t="s">
        <v>483</v>
      </c>
      <c r="C32" s="386"/>
      <c r="D32" s="387"/>
      <c r="E32" s="388" t="e">
        <f>D32/C32</f>
        <v>#DIV/0!</v>
      </c>
      <c r="F32" s="176" t="s">
        <v>484</v>
      </c>
      <c r="G32" s="177"/>
      <c r="H32" s="178"/>
      <c r="I32" s="31"/>
      <c r="J32" s="359"/>
    </row>
    <row r="33" spans="1:10" s="1" customFormat="1" ht="29.25" customHeight="1" x14ac:dyDescent="0.35">
      <c r="A33" s="329"/>
      <c r="B33" s="132"/>
      <c r="C33" s="386"/>
      <c r="D33" s="387"/>
      <c r="E33" s="388"/>
      <c r="F33" s="176" t="s">
        <v>414</v>
      </c>
      <c r="G33" s="177"/>
      <c r="H33" s="178"/>
      <c r="I33" s="31"/>
      <c r="J33" s="359"/>
    </row>
    <row r="34" spans="1:10" s="1" customFormat="1" ht="32.25" customHeight="1" x14ac:dyDescent="0.35">
      <c r="A34" s="329"/>
      <c r="B34" s="132"/>
      <c r="C34" s="386"/>
      <c r="D34" s="387"/>
      <c r="E34" s="388"/>
      <c r="F34" s="176" t="s">
        <v>485</v>
      </c>
      <c r="G34" s="177"/>
      <c r="H34" s="178"/>
      <c r="I34" s="31"/>
      <c r="J34" s="359"/>
    </row>
    <row r="35" spans="1:10" s="1" customFormat="1" ht="55.4" customHeight="1" x14ac:dyDescent="0.35">
      <c r="A35" s="315" t="s">
        <v>446</v>
      </c>
      <c r="B35" s="21" t="s">
        <v>214</v>
      </c>
      <c r="C35" s="46"/>
      <c r="D35" s="17"/>
      <c r="E35" s="48" t="e">
        <f>D35/C35</f>
        <v>#DIV/0!</v>
      </c>
      <c r="F35" s="275" t="s">
        <v>61</v>
      </c>
      <c r="G35" s="276"/>
      <c r="H35" s="277"/>
      <c r="I35" s="272"/>
      <c r="J35" s="366"/>
    </row>
    <row r="36" spans="1:10" s="1" customFormat="1" ht="48" customHeight="1" x14ac:dyDescent="0.35">
      <c r="A36" s="311"/>
      <c r="B36" s="61" t="s">
        <v>62</v>
      </c>
      <c r="C36" s="46"/>
      <c r="D36" s="17"/>
      <c r="E36" s="48" t="e">
        <f t="shared" ref="E36:E37" si="1">D36/C36</f>
        <v>#DIV/0!</v>
      </c>
      <c r="F36" s="278"/>
      <c r="G36" s="279"/>
      <c r="H36" s="280"/>
      <c r="I36" s="273"/>
      <c r="J36" s="367"/>
    </row>
    <row r="37" spans="1:10" s="1" customFormat="1" ht="54" customHeight="1" x14ac:dyDescent="0.35">
      <c r="A37" s="311"/>
      <c r="B37" s="61" t="s">
        <v>63</v>
      </c>
      <c r="C37" s="46"/>
      <c r="D37" s="17"/>
      <c r="E37" s="48" t="e">
        <f t="shared" si="1"/>
        <v>#DIV/0!</v>
      </c>
      <c r="F37" s="281"/>
      <c r="G37" s="282"/>
      <c r="H37" s="283"/>
      <c r="I37" s="274"/>
      <c r="J37" s="368"/>
    </row>
    <row r="38" spans="1:10" s="1" customFormat="1" ht="53.25" customHeight="1" x14ac:dyDescent="0.35">
      <c r="A38" s="311"/>
      <c r="B38" s="21" t="s">
        <v>64</v>
      </c>
      <c r="C38" s="46"/>
      <c r="D38" s="17"/>
      <c r="E38" s="48" t="e">
        <f>D38/C38</f>
        <v>#DIV/0!</v>
      </c>
      <c r="F38" s="131" t="s">
        <v>65</v>
      </c>
      <c r="G38" s="131"/>
      <c r="H38" s="131"/>
      <c r="I38" s="17"/>
      <c r="J38" s="49"/>
    </row>
    <row r="39" spans="1:10" s="1" customFormat="1" ht="43.5" x14ac:dyDescent="0.35">
      <c r="A39" s="311"/>
      <c r="B39" s="22" t="s">
        <v>486</v>
      </c>
      <c r="C39" s="46"/>
      <c r="D39" s="17"/>
      <c r="E39" s="48" t="e">
        <f>D39/C39</f>
        <v>#DIV/0!</v>
      </c>
      <c r="F39" s="176" t="s">
        <v>218</v>
      </c>
      <c r="G39" s="177"/>
      <c r="H39" s="178"/>
      <c r="I39" s="17"/>
      <c r="J39" s="49"/>
    </row>
    <row r="40" spans="1:10" s="1" customFormat="1" ht="63" customHeight="1" x14ac:dyDescent="0.35">
      <c r="A40" s="311"/>
      <c r="B40" s="22" t="s">
        <v>487</v>
      </c>
      <c r="C40" s="46"/>
      <c r="D40" s="17"/>
      <c r="E40" s="48" t="e">
        <f>D40/C40</f>
        <v>#DIV/0!</v>
      </c>
      <c r="F40" s="176" t="s">
        <v>220</v>
      </c>
      <c r="G40" s="177"/>
      <c r="H40" s="178"/>
      <c r="I40" s="17"/>
      <c r="J40" s="49"/>
    </row>
    <row r="41" spans="1:10" s="1" customFormat="1" ht="32.25" customHeight="1" x14ac:dyDescent="0.35">
      <c r="A41" s="315" t="s">
        <v>488</v>
      </c>
      <c r="B41" s="132" t="s">
        <v>489</v>
      </c>
      <c r="C41" s="309"/>
      <c r="D41" s="320" t="e">
        <f>(I42+I46)/I41*100</f>
        <v>#DIV/0!</v>
      </c>
      <c r="E41" s="302" t="e">
        <f>D41/C41</f>
        <v>#DIV/0!</v>
      </c>
      <c r="F41" s="176" t="s">
        <v>490</v>
      </c>
      <c r="G41" s="177"/>
      <c r="H41" s="178"/>
      <c r="I41" s="17"/>
      <c r="J41" s="359"/>
    </row>
    <row r="42" spans="1:10" s="1" customFormat="1" ht="32.25" customHeight="1" x14ac:dyDescent="0.35">
      <c r="A42" s="311"/>
      <c r="B42" s="132"/>
      <c r="C42" s="309"/>
      <c r="D42" s="320"/>
      <c r="E42" s="302"/>
      <c r="F42" s="176" t="s">
        <v>491</v>
      </c>
      <c r="G42" s="177"/>
      <c r="H42" s="178"/>
      <c r="I42" s="17"/>
      <c r="J42" s="359"/>
    </row>
    <row r="43" spans="1:10" s="1" customFormat="1" ht="28.5" customHeight="1" x14ac:dyDescent="0.35">
      <c r="A43" s="311"/>
      <c r="B43" s="132"/>
      <c r="C43" s="309"/>
      <c r="D43" s="320"/>
      <c r="E43" s="302"/>
      <c r="F43" s="176" t="s">
        <v>186</v>
      </c>
      <c r="G43" s="177"/>
      <c r="H43" s="178"/>
      <c r="I43" s="17"/>
      <c r="J43" s="359"/>
    </row>
    <row r="44" spans="1:10" s="1" customFormat="1" ht="32.25" customHeight="1" x14ac:dyDescent="0.35">
      <c r="A44" s="311"/>
      <c r="B44" s="132"/>
      <c r="C44" s="309"/>
      <c r="D44" s="320"/>
      <c r="E44" s="302"/>
      <c r="F44" s="176" t="s">
        <v>187</v>
      </c>
      <c r="G44" s="177"/>
      <c r="H44" s="178"/>
      <c r="I44" s="17"/>
      <c r="J44" s="359"/>
    </row>
    <row r="45" spans="1:10" s="1" customFormat="1" ht="46.5" customHeight="1" x14ac:dyDescent="0.35">
      <c r="A45" s="311"/>
      <c r="B45" s="132"/>
      <c r="C45" s="309"/>
      <c r="D45" s="320"/>
      <c r="E45" s="302"/>
      <c r="F45" s="176" t="s">
        <v>492</v>
      </c>
      <c r="G45" s="177"/>
      <c r="H45" s="178"/>
      <c r="I45" s="17"/>
      <c r="J45" s="359"/>
    </row>
    <row r="46" spans="1:10" s="1" customFormat="1" ht="46.5" customHeight="1" x14ac:dyDescent="0.35">
      <c r="A46" s="311"/>
      <c r="B46" s="132"/>
      <c r="C46" s="309"/>
      <c r="D46" s="320"/>
      <c r="E46" s="302"/>
      <c r="F46" s="176" t="s">
        <v>493</v>
      </c>
      <c r="G46" s="177"/>
      <c r="H46" s="178"/>
      <c r="I46" s="17"/>
      <c r="J46" s="359"/>
    </row>
    <row r="47" spans="1:10" s="1" customFormat="1" ht="32.25" customHeight="1" x14ac:dyDescent="0.35">
      <c r="A47" s="311"/>
      <c r="B47" s="132"/>
      <c r="C47" s="309"/>
      <c r="D47" s="320"/>
      <c r="E47" s="302"/>
      <c r="F47" s="176" t="s">
        <v>494</v>
      </c>
      <c r="G47" s="177"/>
      <c r="H47" s="178"/>
      <c r="I47" s="17"/>
      <c r="J47" s="359"/>
    </row>
    <row r="48" spans="1:10" s="1" customFormat="1" ht="32.25" customHeight="1" x14ac:dyDescent="0.35">
      <c r="A48" s="311"/>
      <c r="B48" s="132"/>
      <c r="C48" s="309"/>
      <c r="D48" s="320"/>
      <c r="E48" s="302"/>
      <c r="F48" s="176" t="s">
        <v>495</v>
      </c>
      <c r="G48" s="177"/>
      <c r="H48" s="178"/>
      <c r="I48" s="17"/>
      <c r="J48" s="359"/>
    </row>
    <row r="49" spans="1:10" s="1" customFormat="1" ht="32.25" customHeight="1" x14ac:dyDescent="0.35">
      <c r="A49" s="311"/>
      <c r="B49" s="132" t="s">
        <v>496</v>
      </c>
      <c r="C49" s="309"/>
      <c r="D49" s="314">
        <f>SUM(I49:I52)</f>
        <v>0</v>
      </c>
      <c r="E49" s="302" t="e">
        <f>D49/C49</f>
        <v>#DIV/0!</v>
      </c>
      <c r="F49" s="176" t="s">
        <v>497</v>
      </c>
      <c r="G49" s="177"/>
      <c r="H49" s="178"/>
      <c r="I49" s="17"/>
      <c r="J49" s="359"/>
    </row>
    <row r="50" spans="1:10" s="1" customFormat="1" ht="30" customHeight="1" x14ac:dyDescent="0.35">
      <c r="A50" s="311"/>
      <c r="B50" s="132"/>
      <c r="C50" s="309"/>
      <c r="D50" s="314"/>
      <c r="E50" s="302"/>
      <c r="F50" s="176" t="s">
        <v>194</v>
      </c>
      <c r="G50" s="177"/>
      <c r="H50" s="178"/>
      <c r="I50" s="17"/>
      <c r="J50" s="359"/>
    </row>
    <row r="51" spans="1:10" s="1" customFormat="1" ht="27" customHeight="1" x14ac:dyDescent="0.35">
      <c r="A51" s="311"/>
      <c r="B51" s="132"/>
      <c r="C51" s="309"/>
      <c r="D51" s="314"/>
      <c r="E51" s="302"/>
      <c r="F51" s="176" t="s">
        <v>195</v>
      </c>
      <c r="G51" s="177"/>
      <c r="H51" s="178"/>
      <c r="I51" s="17"/>
      <c r="J51" s="359"/>
    </row>
    <row r="52" spans="1:10" s="1" customFormat="1" ht="25.5" customHeight="1" x14ac:dyDescent="0.35">
      <c r="A52" s="311"/>
      <c r="B52" s="132"/>
      <c r="C52" s="309"/>
      <c r="D52" s="314"/>
      <c r="E52" s="302"/>
      <c r="F52" s="176" t="s">
        <v>196</v>
      </c>
      <c r="G52" s="177"/>
      <c r="H52" s="178"/>
      <c r="I52" s="17"/>
      <c r="J52" s="359"/>
    </row>
    <row r="53" spans="1:10" s="1" customFormat="1" ht="27.75" customHeight="1" x14ac:dyDescent="0.35">
      <c r="A53" s="311"/>
      <c r="B53" s="132" t="s">
        <v>498</v>
      </c>
      <c r="C53" s="309"/>
      <c r="D53" s="320" t="e">
        <f>I55/I41*100</f>
        <v>#DIV/0!</v>
      </c>
      <c r="E53" s="302" t="e">
        <f>C53/D53</f>
        <v>#DIV/0!</v>
      </c>
      <c r="F53" s="176" t="s">
        <v>499</v>
      </c>
      <c r="G53" s="177"/>
      <c r="H53" s="178"/>
      <c r="I53" s="17"/>
      <c r="J53" s="359"/>
    </row>
    <row r="54" spans="1:10" s="1" customFormat="1" ht="24.75" customHeight="1" x14ac:dyDescent="0.35">
      <c r="A54" s="311"/>
      <c r="B54" s="132"/>
      <c r="C54" s="309"/>
      <c r="D54" s="320"/>
      <c r="E54" s="302"/>
      <c r="F54" s="176" t="s">
        <v>206</v>
      </c>
      <c r="G54" s="177"/>
      <c r="H54" s="178"/>
      <c r="I54" s="17"/>
      <c r="J54" s="359"/>
    </row>
    <row r="55" spans="1:10" s="1" customFormat="1" ht="60.75" customHeight="1" x14ac:dyDescent="0.35">
      <c r="A55" s="311"/>
      <c r="B55" s="132"/>
      <c r="C55" s="309"/>
      <c r="D55" s="320"/>
      <c r="E55" s="302"/>
      <c r="F55" s="176" t="s">
        <v>500</v>
      </c>
      <c r="G55" s="177"/>
      <c r="H55" s="178"/>
      <c r="I55" s="17"/>
      <c r="J55" s="359"/>
    </row>
    <row r="56" spans="1:10" s="1" customFormat="1" ht="32.25" customHeight="1" x14ac:dyDescent="0.35">
      <c r="A56" s="315" t="s">
        <v>501</v>
      </c>
      <c r="B56" s="132" t="s">
        <v>502</v>
      </c>
      <c r="C56" s="309"/>
      <c r="D56" s="320" t="e">
        <f>I58/I56</f>
        <v>#DIV/0!</v>
      </c>
      <c r="E56" s="302" t="e">
        <f>D56/C56</f>
        <v>#DIV/0!</v>
      </c>
      <c r="F56" s="176" t="s">
        <v>223</v>
      </c>
      <c r="G56" s="177"/>
      <c r="H56" s="178"/>
      <c r="I56" s="31"/>
      <c r="J56" s="359"/>
    </row>
    <row r="57" spans="1:10" s="1" customFormat="1" ht="32.25" customHeight="1" x14ac:dyDescent="0.35">
      <c r="A57" s="311"/>
      <c r="B57" s="132"/>
      <c r="C57" s="309"/>
      <c r="D57" s="320"/>
      <c r="E57" s="302"/>
      <c r="F57" s="176" t="s">
        <v>503</v>
      </c>
      <c r="G57" s="177"/>
      <c r="H57" s="178"/>
      <c r="I57" s="31"/>
      <c r="J57" s="359"/>
    </row>
    <row r="58" spans="1:10" s="1" customFormat="1" ht="32.25" customHeight="1" x14ac:dyDescent="0.35">
      <c r="A58" s="329"/>
      <c r="B58" s="132"/>
      <c r="C58" s="309"/>
      <c r="D58" s="320"/>
      <c r="E58" s="302"/>
      <c r="F58" s="176" t="s">
        <v>225</v>
      </c>
      <c r="G58" s="177"/>
      <c r="H58" s="178"/>
      <c r="I58" s="31"/>
      <c r="J58" s="359"/>
    </row>
    <row r="59" spans="1:10" s="1" customFormat="1" ht="49.5" customHeight="1" x14ac:dyDescent="0.35">
      <c r="A59" s="329"/>
      <c r="B59" s="132"/>
      <c r="C59" s="309"/>
      <c r="D59" s="320"/>
      <c r="E59" s="302"/>
      <c r="F59" s="176" t="s">
        <v>504</v>
      </c>
      <c r="G59" s="177"/>
      <c r="H59" s="178"/>
      <c r="I59" s="31"/>
      <c r="J59" s="359"/>
    </row>
    <row r="60" spans="1:10" s="1" customFormat="1" ht="49.5" customHeight="1" x14ac:dyDescent="0.35">
      <c r="A60" s="329"/>
      <c r="B60" s="132"/>
      <c r="C60" s="309"/>
      <c r="D60" s="320"/>
      <c r="E60" s="302"/>
      <c r="F60" s="176" t="s">
        <v>505</v>
      </c>
      <c r="G60" s="177"/>
      <c r="H60" s="178"/>
      <c r="I60" s="31"/>
      <c r="J60" s="359"/>
    </row>
    <row r="61" spans="1:10" s="1" customFormat="1" ht="77.25" customHeight="1" x14ac:dyDescent="0.35">
      <c r="A61" s="329"/>
      <c r="B61" s="132"/>
      <c r="C61" s="309"/>
      <c r="D61" s="320"/>
      <c r="E61" s="302"/>
      <c r="F61" s="176" t="s">
        <v>228</v>
      </c>
      <c r="G61" s="177"/>
      <c r="H61" s="178"/>
      <c r="I61" s="31"/>
      <c r="J61" s="359"/>
    </row>
    <row r="62" spans="1:10" s="1" customFormat="1" ht="95.15" customHeight="1" x14ac:dyDescent="0.35">
      <c r="A62" s="315" t="s">
        <v>506</v>
      </c>
      <c r="B62" s="132" t="s">
        <v>429</v>
      </c>
      <c r="C62" s="309"/>
      <c r="D62" s="314">
        <f>+I62:I63+D39+D35+I73</f>
        <v>0</v>
      </c>
      <c r="E62" s="302" t="e">
        <f>D62/C62</f>
        <v>#DIV/0!</v>
      </c>
      <c r="F62" s="176" t="s">
        <v>507</v>
      </c>
      <c r="G62" s="177"/>
      <c r="H62" s="178"/>
      <c r="I62" s="31"/>
      <c r="J62" s="359"/>
    </row>
    <row r="63" spans="1:10" s="1" customFormat="1" ht="63" customHeight="1" x14ac:dyDescent="0.35">
      <c r="A63" s="311"/>
      <c r="B63" s="132"/>
      <c r="C63" s="309"/>
      <c r="D63" s="314"/>
      <c r="E63" s="302"/>
      <c r="F63" s="176" t="s">
        <v>508</v>
      </c>
      <c r="G63" s="177"/>
      <c r="H63" s="178"/>
      <c r="I63" s="31"/>
      <c r="J63" s="359"/>
    </row>
    <row r="64" spans="1:10" s="1" customFormat="1" ht="62.25" customHeight="1" x14ac:dyDescent="0.35">
      <c r="A64" s="329"/>
      <c r="B64" s="21" t="s">
        <v>29</v>
      </c>
      <c r="C64" s="46"/>
      <c r="D64" s="19">
        <f>SUM(I64+D38+D40+I75)</f>
        <v>0</v>
      </c>
      <c r="E64" s="48" t="e">
        <f>D64/C64</f>
        <v>#DIV/0!</v>
      </c>
      <c r="F64" s="176" t="s">
        <v>509</v>
      </c>
      <c r="G64" s="177"/>
      <c r="H64" s="178"/>
      <c r="I64" s="31"/>
      <c r="J64" s="49"/>
    </row>
    <row r="65" spans="1:10" s="1" customFormat="1" ht="30.75" customHeight="1" x14ac:dyDescent="0.35">
      <c r="A65" s="329"/>
      <c r="B65" s="132" t="s">
        <v>510</v>
      </c>
      <c r="C65" s="309"/>
      <c r="D65" s="320" t="e">
        <f>I66/D62*100</f>
        <v>#DIV/0!</v>
      </c>
      <c r="E65" s="302" t="e">
        <f>D65/C65</f>
        <v>#DIV/0!</v>
      </c>
      <c r="F65" s="176" t="s">
        <v>34</v>
      </c>
      <c r="G65" s="177"/>
      <c r="H65" s="178"/>
      <c r="I65" s="31"/>
      <c r="J65" s="359"/>
    </row>
    <row r="66" spans="1:10" s="1" customFormat="1" ht="32.25" customHeight="1" x14ac:dyDescent="0.35">
      <c r="A66" s="329"/>
      <c r="B66" s="132"/>
      <c r="C66" s="309"/>
      <c r="D66" s="320"/>
      <c r="E66" s="302"/>
      <c r="F66" s="176" t="s">
        <v>511</v>
      </c>
      <c r="G66" s="177"/>
      <c r="H66" s="178"/>
      <c r="I66" s="31"/>
      <c r="J66" s="359"/>
    </row>
    <row r="67" spans="1:10" s="1" customFormat="1" ht="32.25" customHeight="1" x14ac:dyDescent="0.35">
      <c r="A67" s="381"/>
      <c r="B67" s="132"/>
      <c r="C67" s="309"/>
      <c r="D67" s="320"/>
      <c r="E67" s="302"/>
      <c r="F67" s="378" t="s">
        <v>512</v>
      </c>
      <c r="G67" s="379"/>
      <c r="H67" s="380"/>
      <c r="I67" s="31"/>
      <c r="J67" s="359"/>
    </row>
    <row r="68" spans="1:10" s="1" customFormat="1" ht="21" customHeight="1" x14ac:dyDescent="0.35">
      <c r="A68" s="321" t="s">
        <v>66</v>
      </c>
      <c r="B68" s="322"/>
      <c r="C68" s="322"/>
      <c r="D68" s="322"/>
      <c r="E68" s="322"/>
      <c r="F68" s="322"/>
      <c r="G68" s="322"/>
      <c r="H68" s="322"/>
      <c r="I68" s="322"/>
      <c r="J68" s="323"/>
    </row>
    <row r="69" spans="1:10" s="1" customFormat="1" ht="25.5" customHeight="1" x14ac:dyDescent="0.35">
      <c r="A69" s="315" t="s">
        <v>312</v>
      </c>
      <c r="B69" s="201" t="s">
        <v>68</v>
      </c>
      <c r="C69" s="372"/>
      <c r="D69" s="247">
        <f>SUM(I69:I70)</f>
        <v>0</v>
      </c>
      <c r="E69" s="383" t="e">
        <f>D69/C69</f>
        <v>#DIV/0!</v>
      </c>
      <c r="F69" s="176" t="s">
        <v>69</v>
      </c>
      <c r="G69" s="177"/>
      <c r="H69" s="178"/>
      <c r="I69" s="31"/>
      <c r="J69" s="369"/>
    </row>
    <row r="70" spans="1:10" s="1" customFormat="1" ht="33" customHeight="1" x14ac:dyDescent="0.35">
      <c r="A70" s="311"/>
      <c r="B70" s="202"/>
      <c r="C70" s="373"/>
      <c r="D70" s="382"/>
      <c r="E70" s="384"/>
      <c r="F70" s="176" t="s">
        <v>70</v>
      </c>
      <c r="G70" s="177"/>
      <c r="H70" s="178"/>
      <c r="I70" s="31"/>
      <c r="J70" s="370"/>
    </row>
    <row r="71" spans="1:10" s="1" customFormat="1" ht="46.5" customHeight="1" x14ac:dyDescent="0.35">
      <c r="A71" s="311"/>
      <c r="B71" s="202"/>
      <c r="C71" s="373"/>
      <c r="D71" s="382"/>
      <c r="E71" s="384"/>
      <c r="F71" s="176" t="s">
        <v>71</v>
      </c>
      <c r="G71" s="177"/>
      <c r="H71" s="178"/>
      <c r="I71" s="31"/>
      <c r="J71" s="370"/>
    </row>
    <row r="72" spans="1:10" s="1" customFormat="1" ht="27" customHeight="1" x14ac:dyDescent="0.35">
      <c r="A72" s="311"/>
      <c r="B72" s="202"/>
      <c r="C72" s="373"/>
      <c r="D72" s="382"/>
      <c r="E72" s="384"/>
      <c r="F72" s="176" t="s">
        <v>313</v>
      </c>
      <c r="G72" s="177"/>
      <c r="H72" s="178"/>
      <c r="I72" s="31"/>
      <c r="J72" s="370"/>
    </row>
    <row r="73" spans="1:10" s="1" customFormat="1" ht="38.15" customHeight="1" x14ac:dyDescent="0.35">
      <c r="A73" s="311"/>
      <c r="B73" s="202"/>
      <c r="C73" s="373"/>
      <c r="D73" s="382"/>
      <c r="E73" s="384"/>
      <c r="F73" s="176" t="s">
        <v>513</v>
      </c>
      <c r="G73" s="177"/>
      <c r="H73" s="178"/>
      <c r="I73" s="31"/>
      <c r="J73" s="370"/>
    </row>
    <row r="74" spans="1:10" s="1" customFormat="1" ht="38.15" customHeight="1" x14ac:dyDescent="0.35">
      <c r="A74" s="311"/>
      <c r="B74" s="202"/>
      <c r="C74" s="373"/>
      <c r="D74" s="382"/>
      <c r="E74" s="384"/>
      <c r="F74" s="176" t="s">
        <v>244</v>
      </c>
      <c r="G74" s="177"/>
      <c r="H74" s="178"/>
      <c r="I74" s="31"/>
      <c r="J74" s="370"/>
    </row>
    <row r="75" spans="1:10" s="1" customFormat="1" ht="38.15" customHeight="1" x14ac:dyDescent="0.35">
      <c r="A75" s="311"/>
      <c r="B75" s="203"/>
      <c r="C75" s="374"/>
      <c r="D75" s="248"/>
      <c r="E75" s="385"/>
      <c r="F75" s="176" t="s">
        <v>514</v>
      </c>
      <c r="G75" s="177"/>
      <c r="H75" s="178"/>
      <c r="I75" s="31"/>
      <c r="J75" s="371"/>
    </row>
    <row r="76" spans="1:10" s="1" customFormat="1" ht="51.75" customHeight="1" x14ac:dyDescent="0.35">
      <c r="A76" s="311"/>
      <c r="B76" s="21" t="s">
        <v>72</v>
      </c>
      <c r="C76" s="46"/>
      <c r="D76" s="17"/>
      <c r="E76" s="48" t="e">
        <f>D76/C76</f>
        <v>#DIV/0!</v>
      </c>
      <c r="F76" s="176" t="s">
        <v>73</v>
      </c>
      <c r="G76" s="177"/>
      <c r="H76" s="178"/>
      <c r="I76" s="31"/>
      <c r="J76" s="49"/>
    </row>
    <row r="77" spans="1:10" s="1" customFormat="1" ht="51.75" customHeight="1" x14ac:dyDescent="0.35">
      <c r="A77" s="311"/>
      <c r="B77" s="21" t="s">
        <v>74</v>
      </c>
      <c r="C77" s="46"/>
      <c r="D77" s="17"/>
      <c r="E77" s="48" t="e">
        <f>D77/C77</f>
        <v>#DIV/0!</v>
      </c>
      <c r="F77" s="289"/>
      <c r="G77" s="290"/>
      <c r="H77" s="290"/>
      <c r="I77" s="291"/>
      <c r="J77" s="49"/>
    </row>
    <row r="78" spans="1:10" s="1" customFormat="1" ht="39" customHeight="1" x14ac:dyDescent="0.35">
      <c r="A78" s="311"/>
      <c r="B78" s="132" t="s">
        <v>515</v>
      </c>
      <c r="C78" s="309"/>
      <c r="D78" s="314">
        <f>SUM(I78:I79)</f>
        <v>0</v>
      </c>
      <c r="E78" s="302" t="e">
        <f>D78/C78</f>
        <v>#DIV/0!</v>
      </c>
      <c r="F78" s="176" t="s">
        <v>516</v>
      </c>
      <c r="G78" s="177"/>
      <c r="H78" s="178"/>
      <c r="I78" s="31"/>
      <c r="J78" s="359"/>
    </row>
    <row r="79" spans="1:10" s="1" customFormat="1" ht="39" customHeight="1" x14ac:dyDescent="0.35">
      <c r="A79" s="324"/>
      <c r="B79" s="132"/>
      <c r="C79" s="309"/>
      <c r="D79" s="314"/>
      <c r="E79" s="302"/>
      <c r="F79" s="176" t="s">
        <v>517</v>
      </c>
      <c r="G79" s="177"/>
      <c r="H79" s="178"/>
      <c r="I79" s="31"/>
      <c r="J79" s="359"/>
    </row>
    <row r="80" spans="1:10" s="1" customFormat="1" ht="52.5" customHeight="1" x14ac:dyDescent="0.35">
      <c r="A80" s="315" t="s">
        <v>315</v>
      </c>
      <c r="B80" s="21" t="s">
        <v>518</v>
      </c>
      <c r="C80" s="46"/>
      <c r="D80" s="17"/>
      <c r="E80" s="48" t="e">
        <f>D80/C80</f>
        <v>#DIV/0!</v>
      </c>
      <c r="F80" s="289"/>
      <c r="G80" s="290"/>
      <c r="H80" s="290"/>
      <c r="I80" s="291"/>
      <c r="J80" s="49"/>
    </row>
    <row r="81" spans="1:10" s="1" customFormat="1" ht="32.25" customHeight="1" x14ac:dyDescent="0.35">
      <c r="A81" s="311"/>
      <c r="B81" s="152" t="s">
        <v>519</v>
      </c>
      <c r="C81" s="372"/>
      <c r="D81" s="375">
        <f>SUM(I81:I82)</f>
        <v>0</v>
      </c>
      <c r="E81" s="302" t="e">
        <f>D81/C81</f>
        <v>#DIV/0!</v>
      </c>
      <c r="F81" s="176" t="s">
        <v>520</v>
      </c>
      <c r="G81" s="177"/>
      <c r="H81" s="178"/>
      <c r="I81" s="31"/>
      <c r="J81" s="366"/>
    </row>
    <row r="82" spans="1:10" s="1" customFormat="1" ht="36" customHeight="1" x14ac:dyDescent="0.35">
      <c r="A82" s="311"/>
      <c r="B82" s="153"/>
      <c r="C82" s="373"/>
      <c r="D82" s="376"/>
      <c r="E82" s="302"/>
      <c r="F82" s="176" t="s">
        <v>521</v>
      </c>
      <c r="G82" s="177"/>
      <c r="H82" s="178"/>
      <c r="I82" s="31"/>
      <c r="J82" s="367"/>
    </row>
    <row r="83" spans="1:10" s="1" customFormat="1" ht="32.25" customHeight="1" x14ac:dyDescent="0.35">
      <c r="A83" s="311"/>
      <c r="B83" s="153"/>
      <c r="C83" s="373"/>
      <c r="D83" s="376"/>
      <c r="E83" s="302"/>
      <c r="F83" s="176" t="s">
        <v>522</v>
      </c>
      <c r="G83" s="177"/>
      <c r="H83" s="178"/>
      <c r="I83" s="31"/>
      <c r="J83" s="367"/>
    </row>
    <row r="84" spans="1:10" s="1" customFormat="1" ht="32.25" customHeight="1" x14ac:dyDescent="0.35">
      <c r="A84" s="311"/>
      <c r="B84" s="153"/>
      <c r="C84" s="373"/>
      <c r="D84" s="376"/>
      <c r="E84" s="302"/>
      <c r="F84" s="176" t="s">
        <v>523</v>
      </c>
      <c r="G84" s="177"/>
      <c r="H84" s="178"/>
      <c r="I84" s="31"/>
      <c r="J84" s="367"/>
    </row>
    <row r="85" spans="1:10" s="1" customFormat="1" ht="49.5" customHeight="1" x14ac:dyDescent="0.35">
      <c r="A85" s="311"/>
      <c r="B85" s="154"/>
      <c r="C85" s="374"/>
      <c r="D85" s="377"/>
      <c r="E85" s="302"/>
      <c r="F85" s="176" t="s">
        <v>524</v>
      </c>
      <c r="G85" s="177"/>
      <c r="H85" s="178"/>
      <c r="I85" s="31"/>
      <c r="J85" s="368"/>
    </row>
    <row r="86" spans="1:10" s="1" customFormat="1" ht="48.75" customHeight="1" x14ac:dyDescent="0.35">
      <c r="A86" s="315" t="s">
        <v>319</v>
      </c>
      <c r="B86" s="132" t="s">
        <v>320</v>
      </c>
      <c r="C86" s="309"/>
      <c r="D86" s="310"/>
      <c r="E86" s="302" t="e">
        <f>D86/C86</f>
        <v>#DIV/0!</v>
      </c>
      <c r="F86" s="176" t="s">
        <v>87</v>
      </c>
      <c r="G86" s="177"/>
      <c r="H86" s="178"/>
      <c r="I86" s="31"/>
      <c r="J86" s="359"/>
    </row>
    <row r="87" spans="1:10" s="1" customFormat="1" ht="50.25" customHeight="1" x14ac:dyDescent="0.35">
      <c r="A87" s="311"/>
      <c r="B87" s="132"/>
      <c r="C87" s="309"/>
      <c r="D87" s="310"/>
      <c r="E87" s="302"/>
      <c r="F87" s="176" t="s">
        <v>88</v>
      </c>
      <c r="G87" s="177"/>
      <c r="H87" s="178"/>
      <c r="I87" s="31"/>
      <c r="J87" s="359"/>
    </row>
    <row r="88" spans="1:10" s="1" customFormat="1" ht="40.4" customHeight="1" x14ac:dyDescent="0.35">
      <c r="A88" s="311"/>
      <c r="B88" s="132"/>
      <c r="C88" s="309"/>
      <c r="D88" s="310"/>
      <c r="E88" s="302"/>
      <c r="F88" s="176" t="s">
        <v>89</v>
      </c>
      <c r="G88" s="177"/>
      <c r="H88" s="178"/>
      <c r="I88" s="31"/>
      <c r="J88" s="359"/>
    </row>
    <row r="89" spans="1:10" s="1" customFormat="1" ht="48" customHeight="1" x14ac:dyDescent="0.35">
      <c r="A89" s="311"/>
      <c r="B89" s="132"/>
      <c r="C89" s="309"/>
      <c r="D89" s="310"/>
      <c r="E89" s="302"/>
      <c r="F89" s="176" t="s">
        <v>90</v>
      </c>
      <c r="G89" s="177"/>
      <c r="H89" s="178"/>
      <c r="I89" s="31"/>
      <c r="J89" s="359"/>
    </row>
    <row r="90" spans="1:10" s="1" customFormat="1" ht="51" customHeight="1" x14ac:dyDescent="0.35">
      <c r="A90" s="311"/>
      <c r="B90" s="132"/>
      <c r="C90" s="309"/>
      <c r="D90" s="310"/>
      <c r="E90" s="302"/>
      <c r="F90" s="176" t="s">
        <v>91</v>
      </c>
      <c r="G90" s="177"/>
      <c r="H90" s="178"/>
      <c r="I90" s="31"/>
      <c r="J90" s="359"/>
    </row>
    <row r="91" spans="1:10" s="1" customFormat="1" ht="48" customHeight="1" x14ac:dyDescent="0.35">
      <c r="A91" s="315" t="s">
        <v>322</v>
      </c>
      <c r="B91" s="132" t="s">
        <v>262</v>
      </c>
      <c r="C91" s="309"/>
      <c r="D91" s="310"/>
      <c r="E91" s="302" t="e">
        <f>D91/C91</f>
        <v>#DIV/0!</v>
      </c>
      <c r="F91" s="176" t="s">
        <v>525</v>
      </c>
      <c r="G91" s="177"/>
      <c r="H91" s="178"/>
      <c r="I91" s="31"/>
      <c r="J91" s="359"/>
    </row>
    <row r="92" spans="1:10" s="1" customFormat="1" ht="62.25" customHeight="1" x14ac:dyDescent="0.35">
      <c r="A92" s="324"/>
      <c r="B92" s="132"/>
      <c r="C92" s="309"/>
      <c r="D92" s="310"/>
      <c r="E92" s="302"/>
      <c r="F92" s="176" t="s">
        <v>95</v>
      </c>
      <c r="G92" s="177"/>
      <c r="H92" s="178"/>
      <c r="I92" s="31"/>
      <c r="J92" s="359"/>
    </row>
    <row r="93" spans="1:10" s="1" customFormat="1" ht="108" customHeight="1" x14ac:dyDescent="0.35">
      <c r="A93" s="18" t="s">
        <v>324</v>
      </c>
      <c r="B93" s="21" t="s">
        <v>526</v>
      </c>
      <c r="C93" s="46"/>
      <c r="D93" s="17"/>
      <c r="E93" s="48" t="e">
        <f>D93/C93</f>
        <v>#DIV/0!</v>
      </c>
      <c r="F93" s="289"/>
      <c r="G93" s="290"/>
      <c r="H93" s="290"/>
      <c r="I93" s="291"/>
      <c r="J93" s="49"/>
    </row>
    <row r="94" spans="1:10" s="1" customFormat="1" ht="22.5" customHeight="1" x14ac:dyDescent="0.35">
      <c r="A94" s="148" t="s">
        <v>98</v>
      </c>
      <c r="B94" s="148"/>
      <c r="C94" s="148"/>
      <c r="D94" s="148"/>
      <c r="E94" s="148"/>
      <c r="F94" s="148"/>
      <c r="G94" s="148"/>
      <c r="H94" s="148"/>
      <c r="I94" s="148"/>
      <c r="J94" s="148"/>
    </row>
    <row r="95" spans="1:10" s="1" customFormat="1" ht="18.5" x14ac:dyDescent="0.35">
      <c r="A95" s="192" t="s">
        <v>99</v>
      </c>
      <c r="B95" s="192"/>
      <c r="C95" s="192"/>
      <c r="D95" s="192"/>
      <c r="E95" s="192"/>
      <c r="F95" s="192"/>
      <c r="G95" s="192"/>
      <c r="H95" s="192"/>
      <c r="I95" s="192"/>
      <c r="J95" s="192"/>
    </row>
    <row r="96" spans="1:10" s="1" customFormat="1" ht="25.5" customHeight="1" x14ac:dyDescent="0.35">
      <c r="A96" s="146" t="s">
        <v>100</v>
      </c>
      <c r="B96" s="137" t="s">
        <v>101</v>
      </c>
      <c r="C96" s="127"/>
      <c r="D96" s="237">
        <f>(I96-I102)*100/I96</f>
        <v>100</v>
      </c>
      <c r="E96" s="123" t="e">
        <f>+D96/C96</f>
        <v>#DIV/0!</v>
      </c>
      <c r="F96" s="207" t="s">
        <v>102</v>
      </c>
      <c r="G96" s="208"/>
      <c r="H96" s="209"/>
      <c r="I96" s="247">
        <f>I98+I100+1</f>
        <v>1</v>
      </c>
      <c r="J96" s="124"/>
    </row>
    <row r="97" spans="1:10" s="1" customFormat="1" ht="26.25" hidden="1" customHeight="1" x14ac:dyDescent="0.35">
      <c r="A97" s="146"/>
      <c r="B97" s="137"/>
      <c r="C97" s="127"/>
      <c r="D97" s="237"/>
      <c r="E97" s="123"/>
      <c r="F97" s="213"/>
      <c r="G97" s="214"/>
      <c r="H97" s="215"/>
      <c r="I97" s="248"/>
      <c r="J97" s="124"/>
    </row>
    <row r="98" spans="1:10" s="1" customFormat="1" ht="33.75" customHeight="1" x14ac:dyDescent="0.35">
      <c r="A98" s="146"/>
      <c r="B98" s="173" t="s">
        <v>103</v>
      </c>
      <c r="C98" s="170"/>
      <c r="D98" s="238" t="e">
        <f>I98/I100</f>
        <v>#DIV/0!</v>
      </c>
      <c r="E98" s="164" t="e">
        <f>C98/D98</f>
        <v>#DIV/0!</v>
      </c>
      <c r="F98" s="126" t="s">
        <v>265</v>
      </c>
      <c r="G98" s="126"/>
      <c r="H98" s="126"/>
      <c r="I98" s="17"/>
      <c r="J98" s="149"/>
    </row>
    <row r="99" spans="1:10" s="1" customFormat="1" ht="33.75" customHeight="1" x14ac:dyDescent="0.35">
      <c r="A99" s="146"/>
      <c r="B99" s="174"/>
      <c r="C99" s="171"/>
      <c r="D99" s="239"/>
      <c r="E99" s="165"/>
      <c r="F99" s="126" t="s">
        <v>105</v>
      </c>
      <c r="G99" s="126"/>
      <c r="H99" s="126"/>
      <c r="I99" s="17"/>
      <c r="J99" s="150"/>
    </row>
    <row r="100" spans="1:10" s="1" customFormat="1" ht="33.75" customHeight="1" x14ac:dyDescent="0.35">
      <c r="A100" s="146"/>
      <c r="B100" s="174"/>
      <c r="C100" s="171"/>
      <c r="D100" s="239"/>
      <c r="E100" s="165"/>
      <c r="F100" s="126" t="s">
        <v>106</v>
      </c>
      <c r="G100" s="126"/>
      <c r="H100" s="126"/>
      <c r="I100" s="17"/>
      <c r="J100" s="150"/>
    </row>
    <row r="101" spans="1:10" s="1" customFormat="1" ht="29.25" customHeight="1" x14ac:dyDescent="0.35">
      <c r="A101" s="146"/>
      <c r="B101" s="174"/>
      <c r="C101" s="171"/>
      <c r="D101" s="239"/>
      <c r="E101" s="165"/>
      <c r="F101" s="126" t="s">
        <v>107</v>
      </c>
      <c r="G101" s="126"/>
      <c r="H101" s="126"/>
      <c r="I101" s="17"/>
      <c r="J101" s="150"/>
    </row>
    <row r="102" spans="1:10" s="1" customFormat="1" ht="29.25" customHeight="1" x14ac:dyDescent="0.35">
      <c r="A102" s="146"/>
      <c r="B102" s="175"/>
      <c r="C102" s="172"/>
      <c r="D102" s="240"/>
      <c r="E102" s="166"/>
      <c r="F102" s="195" t="s">
        <v>108</v>
      </c>
      <c r="G102" s="196"/>
      <c r="H102" s="197"/>
      <c r="I102" s="17"/>
      <c r="J102" s="151"/>
    </row>
    <row r="103" spans="1:10" s="1" customFormat="1" ht="39.75" customHeight="1" x14ac:dyDescent="0.35">
      <c r="A103" s="146"/>
      <c r="B103" s="137" t="s">
        <v>109</v>
      </c>
      <c r="C103" s="127"/>
      <c r="D103" s="122" t="e">
        <f>(I96-I103)/I103</f>
        <v>#DIV/0!</v>
      </c>
      <c r="E103" s="123" t="e">
        <f>D103/C103</f>
        <v>#DIV/0!</v>
      </c>
      <c r="F103" s="125" t="s">
        <v>110</v>
      </c>
      <c r="G103" s="125"/>
      <c r="H103" s="125"/>
      <c r="I103" s="17"/>
      <c r="J103" s="124"/>
    </row>
    <row r="104" spans="1:10" s="1" customFormat="1" ht="33.75" customHeight="1" x14ac:dyDescent="0.35">
      <c r="A104" s="146"/>
      <c r="B104" s="137"/>
      <c r="C104" s="127"/>
      <c r="D104" s="122"/>
      <c r="E104" s="123"/>
      <c r="F104" s="125" t="s">
        <v>111</v>
      </c>
      <c r="G104" s="125"/>
      <c r="H104" s="125"/>
      <c r="I104" s="17"/>
      <c r="J104" s="124"/>
    </row>
    <row r="105" spans="1:10" s="1" customFormat="1" ht="33.75" customHeight="1" x14ac:dyDescent="0.35">
      <c r="A105" s="146"/>
      <c r="B105" s="137"/>
      <c r="C105" s="127"/>
      <c r="D105" s="122"/>
      <c r="E105" s="123"/>
      <c r="F105" s="185" t="s">
        <v>112</v>
      </c>
      <c r="G105" s="185"/>
      <c r="H105" s="185"/>
      <c r="I105" s="17"/>
      <c r="J105" s="124"/>
    </row>
    <row r="106" spans="1:10" s="1" customFormat="1" ht="36.75" customHeight="1" x14ac:dyDescent="0.35">
      <c r="A106" s="146" t="s">
        <v>113</v>
      </c>
      <c r="B106" s="173" t="s">
        <v>114</v>
      </c>
      <c r="C106" s="170"/>
      <c r="D106" s="217">
        <f>I106*100/I96</f>
        <v>0</v>
      </c>
      <c r="E106" s="164" t="e">
        <f>D106/C106</f>
        <v>#DIV/0!</v>
      </c>
      <c r="F106" s="125" t="s">
        <v>115</v>
      </c>
      <c r="G106" s="125"/>
      <c r="H106" s="125"/>
      <c r="I106" s="17"/>
      <c r="J106" s="124"/>
    </row>
    <row r="107" spans="1:10" s="1" customFormat="1" ht="38.25" customHeight="1" x14ac:dyDescent="0.35">
      <c r="A107" s="146"/>
      <c r="B107" s="175"/>
      <c r="C107" s="172"/>
      <c r="D107" s="218"/>
      <c r="E107" s="166"/>
      <c r="F107" s="186" t="s">
        <v>116</v>
      </c>
      <c r="G107" s="187"/>
      <c r="H107" s="188"/>
      <c r="I107" s="17"/>
      <c r="J107" s="124"/>
    </row>
    <row r="108" spans="1:10" s="1" customFormat="1" ht="60" customHeight="1" x14ac:dyDescent="0.35">
      <c r="A108" s="146"/>
      <c r="B108" s="27" t="s">
        <v>117</v>
      </c>
      <c r="C108" s="38"/>
      <c r="D108" s="66">
        <f>I108/(I96-I99)</f>
        <v>0</v>
      </c>
      <c r="E108" s="28" t="e">
        <f>D108/C108</f>
        <v>#DIV/0!</v>
      </c>
      <c r="F108" s="125" t="s">
        <v>118</v>
      </c>
      <c r="G108" s="125"/>
      <c r="H108" s="125"/>
      <c r="I108" s="17"/>
      <c r="J108" s="42"/>
    </row>
    <row r="109" spans="1:10" s="1" customFormat="1" ht="18.5" x14ac:dyDescent="0.45">
      <c r="A109" s="183" t="s">
        <v>119</v>
      </c>
      <c r="B109" s="183"/>
      <c r="C109" s="183"/>
      <c r="D109" s="183"/>
      <c r="E109" s="183"/>
      <c r="F109" s="183"/>
      <c r="G109" s="183"/>
      <c r="H109" s="183"/>
      <c r="I109" s="183"/>
      <c r="J109" s="183"/>
    </row>
    <row r="110" spans="1:10" s="1" customFormat="1" ht="33.75" customHeight="1" x14ac:dyDescent="0.35">
      <c r="A110" s="252" t="s">
        <v>120</v>
      </c>
      <c r="B110" s="173" t="s">
        <v>121</v>
      </c>
      <c r="C110" s="170"/>
      <c r="D110" s="180">
        <f>I110+I112+I113+I114</f>
        <v>0</v>
      </c>
      <c r="E110" s="219" t="e">
        <f>D110/C110</f>
        <v>#DIV/0!</v>
      </c>
      <c r="F110" s="125" t="s">
        <v>326</v>
      </c>
      <c r="G110" s="125"/>
      <c r="H110" s="125"/>
      <c r="I110" s="17"/>
      <c r="J110" s="149"/>
    </row>
    <row r="111" spans="1:10" s="1" customFormat="1" ht="36.75" customHeight="1" x14ac:dyDescent="0.35">
      <c r="A111" s="253"/>
      <c r="B111" s="174"/>
      <c r="C111" s="171"/>
      <c r="D111" s="181"/>
      <c r="E111" s="220"/>
      <c r="F111" s="126" t="s">
        <v>123</v>
      </c>
      <c r="G111" s="126"/>
      <c r="H111" s="126"/>
      <c r="I111" s="17"/>
      <c r="J111" s="150"/>
    </row>
    <row r="112" spans="1:10" s="1" customFormat="1" ht="33.75" customHeight="1" x14ac:dyDescent="0.35">
      <c r="A112" s="253"/>
      <c r="B112" s="174"/>
      <c r="C112" s="171"/>
      <c r="D112" s="181"/>
      <c r="E112" s="220"/>
      <c r="F112" s="125" t="s">
        <v>124</v>
      </c>
      <c r="G112" s="125"/>
      <c r="H112" s="125"/>
      <c r="I112" s="17"/>
      <c r="J112" s="150"/>
    </row>
    <row r="113" spans="1:10" s="1" customFormat="1" ht="33.75" customHeight="1" x14ac:dyDescent="0.35">
      <c r="A113" s="253"/>
      <c r="B113" s="174"/>
      <c r="C113" s="171"/>
      <c r="D113" s="181"/>
      <c r="E113" s="220"/>
      <c r="F113" s="125" t="s">
        <v>125</v>
      </c>
      <c r="G113" s="125"/>
      <c r="H113" s="125"/>
      <c r="I113" s="17"/>
      <c r="J113" s="150"/>
    </row>
    <row r="114" spans="1:10" s="1" customFormat="1" ht="21.75" customHeight="1" x14ac:dyDescent="0.35">
      <c r="A114" s="253"/>
      <c r="B114" s="175"/>
      <c r="C114" s="172"/>
      <c r="D114" s="182"/>
      <c r="E114" s="221"/>
      <c r="F114" s="195" t="s">
        <v>126</v>
      </c>
      <c r="G114" s="196"/>
      <c r="H114" s="197"/>
      <c r="I114" s="17"/>
      <c r="J114" s="151"/>
    </row>
    <row r="115" spans="1:10" s="1" customFormat="1" ht="33.75" customHeight="1" x14ac:dyDescent="0.35">
      <c r="A115" s="253"/>
      <c r="B115" s="173" t="s">
        <v>127</v>
      </c>
      <c r="C115" s="170"/>
      <c r="D115" s="180">
        <f>SUM(I115+I121+I122+I123)</f>
        <v>0</v>
      </c>
      <c r="E115" s="219" t="e">
        <f>D115/C115</f>
        <v>#DIV/0!</v>
      </c>
      <c r="F115" s="125" t="s">
        <v>128</v>
      </c>
      <c r="G115" s="125"/>
      <c r="H115" s="125"/>
      <c r="I115" s="90">
        <f>SUM(I116:I120)</f>
        <v>0</v>
      </c>
      <c r="J115" s="149"/>
    </row>
    <row r="116" spans="1:10" s="1" customFormat="1" ht="33.75" customHeight="1" x14ac:dyDescent="0.35">
      <c r="A116" s="253"/>
      <c r="B116" s="174"/>
      <c r="C116" s="171"/>
      <c r="D116" s="181"/>
      <c r="E116" s="220"/>
      <c r="F116" s="249" t="s">
        <v>129</v>
      </c>
      <c r="G116" s="250"/>
      <c r="H116" s="251"/>
      <c r="I116" s="26"/>
      <c r="J116" s="150"/>
    </row>
    <row r="117" spans="1:10" s="1" customFormat="1" ht="33.75" customHeight="1" x14ac:dyDescent="0.35">
      <c r="A117" s="253"/>
      <c r="B117" s="174"/>
      <c r="C117" s="171"/>
      <c r="D117" s="181"/>
      <c r="E117" s="220"/>
      <c r="F117" s="249" t="s">
        <v>130</v>
      </c>
      <c r="G117" s="250"/>
      <c r="H117" s="251"/>
      <c r="I117" s="26"/>
      <c r="J117" s="150"/>
    </row>
    <row r="118" spans="1:10" s="1" customFormat="1" ht="33.75" customHeight="1" x14ac:dyDescent="0.35">
      <c r="A118" s="253"/>
      <c r="B118" s="174"/>
      <c r="C118" s="171"/>
      <c r="D118" s="181"/>
      <c r="E118" s="220"/>
      <c r="F118" s="249" t="s">
        <v>131</v>
      </c>
      <c r="G118" s="250"/>
      <c r="H118" s="251"/>
      <c r="I118" s="26"/>
      <c r="J118" s="150"/>
    </row>
    <row r="119" spans="1:10" s="1" customFormat="1" ht="33.75" customHeight="1" x14ac:dyDescent="0.35">
      <c r="A119" s="253"/>
      <c r="B119" s="174"/>
      <c r="C119" s="171"/>
      <c r="D119" s="181"/>
      <c r="E119" s="220"/>
      <c r="F119" s="249" t="s">
        <v>132</v>
      </c>
      <c r="G119" s="250"/>
      <c r="H119" s="251"/>
      <c r="I119" s="26"/>
      <c r="J119" s="150"/>
    </row>
    <row r="120" spans="1:10" s="1" customFormat="1" ht="33.75" customHeight="1" x14ac:dyDescent="0.35">
      <c r="A120" s="253"/>
      <c r="B120" s="174"/>
      <c r="C120" s="171"/>
      <c r="D120" s="181"/>
      <c r="E120" s="220"/>
      <c r="F120" s="249" t="s">
        <v>133</v>
      </c>
      <c r="G120" s="250"/>
      <c r="H120" s="251"/>
      <c r="I120" s="26"/>
      <c r="J120" s="150"/>
    </row>
    <row r="121" spans="1:10" s="1" customFormat="1" ht="27.75" customHeight="1" x14ac:dyDescent="0.35">
      <c r="A121" s="253"/>
      <c r="B121" s="174"/>
      <c r="C121" s="171"/>
      <c r="D121" s="181"/>
      <c r="E121" s="220"/>
      <c r="F121" s="125" t="s">
        <v>134</v>
      </c>
      <c r="G121" s="125"/>
      <c r="H121" s="125"/>
      <c r="I121" s="17"/>
      <c r="J121" s="150"/>
    </row>
    <row r="122" spans="1:10" s="1" customFormat="1" ht="27.75" customHeight="1" x14ac:dyDescent="0.35">
      <c r="A122" s="253"/>
      <c r="B122" s="174"/>
      <c r="C122" s="171"/>
      <c r="D122" s="181"/>
      <c r="E122" s="220"/>
      <c r="F122" s="125" t="s">
        <v>135</v>
      </c>
      <c r="G122" s="125"/>
      <c r="H122" s="125"/>
      <c r="I122" s="17"/>
      <c r="J122" s="150"/>
    </row>
    <row r="123" spans="1:10" s="1" customFormat="1" ht="27.75" customHeight="1" x14ac:dyDescent="0.35">
      <c r="A123" s="253"/>
      <c r="B123" s="175"/>
      <c r="C123" s="172"/>
      <c r="D123" s="182"/>
      <c r="E123" s="221"/>
      <c r="F123" s="195" t="s">
        <v>136</v>
      </c>
      <c r="G123" s="196"/>
      <c r="H123" s="197"/>
      <c r="I123" s="17"/>
      <c r="J123" s="151"/>
    </row>
    <row r="124" spans="1:10" s="1" customFormat="1" ht="18.5" x14ac:dyDescent="0.35">
      <c r="A124" s="192" t="s">
        <v>137</v>
      </c>
      <c r="B124" s="192"/>
      <c r="C124" s="192"/>
      <c r="D124" s="192"/>
      <c r="E124" s="192"/>
      <c r="F124" s="192"/>
      <c r="G124" s="192"/>
      <c r="H124" s="192"/>
      <c r="I124" s="192"/>
      <c r="J124" s="192"/>
    </row>
    <row r="125" spans="1:10" s="1" customFormat="1" ht="33.75" customHeight="1" x14ac:dyDescent="0.35">
      <c r="A125" s="146" t="s">
        <v>138</v>
      </c>
      <c r="B125" s="137" t="s">
        <v>139</v>
      </c>
      <c r="C125" s="127"/>
      <c r="D125" s="122" t="e">
        <f>I131/(I125+I126+I128-I129-I130)</f>
        <v>#DIV/0!</v>
      </c>
      <c r="E125" s="123" t="e">
        <f>C125/D125</f>
        <v>#DIV/0!</v>
      </c>
      <c r="F125" s="125" t="s">
        <v>140</v>
      </c>
      <c r="G125" s="125"/>
      <c r="H125" s="125"/>
      <c r="I125" s="17"/>
      <c r="J125" s="124"/>
    </row>
    <row r="126" spans="1:10" s="1" customFormat="1" ht="33.75" customHeight="1" x14ac:dyDescent="0.35">
      <c r="A126" s="146"/>
      <c r="B126" s="137"/>
      <c r="C126" s="127"/>
      <c r="D126" s="122"/>
      <c r="E126" s="123"/>
      <c r="F126" s="125" t="s">
        <v>141</v>
      </c>
      <c r="G126" s="125"/>
      <c r="H126" s="125"/>
      <c r="I126" s="17"/>
      <c r="J126" s="124"/>
    </row>
    <row r="127" spans="1:10" s="1" customFormat="1" ht="33.75" customHeight="1" x14ac:dyDescent="0.35">
      <c r="A127" s="146"/>
      <c r="B127" s="137"/>
      <c r="C127" s="127"/>
      <c r="D127" s="122"/>
      <c r="E127" s="123"/>
      <c r="F127" s="126" t="s">
        <v>142</v>
      </c>
      <c r="G127" s="126"/>
      <c r="H127" s="126"/>
      <c r="I127" s="17"/>
      <c r="J127" s="124"/>
    </row>
    <row r="128" spans="1:10" s="1" customFormat="1" ht="46.5" customHeight="1" x14ac:dyDescent="0.35">
      <c r="A128" s="146"/>
      <c r="B128" s="137"/>
      <c r="C128" s="127"/>
      <c r="D128" s="122"/>
      <c r="E128" s="123"/>
      <c r="F128" s="125" t="s">
        <v>143</v>
      </c>
      <c r="G128" s="125"/>
      <c r="H128" s="125"/>
      <c r="I128" s="17"/>
      <c r="J128" s="124"/>
    </row>
    <row r="129" spans="1:10" s="1" customFormat="1" ht="43.5" customHeight="1" x14ac:dyDescent="0.35">
      <c r="A129" s="146"/>
      <c r="B129" s="137"/>
      <c r="C129" s="127"/>
      <c r="D129" s="122"/>
      <c r="E129" s="123"/>
      <c r="F129" s="125" t="s">
        <v>144</v>
      </c>
      <c r="G129" s="125"/>
      <c r="H129" s="125"/>
      <c r="I129" s="17"/>
      <c r="J129" s="124"/>
    </row>
    <row r="130" spans="1:10" s="1" customFormat="1" ht="33.75" customHeight="1" x14ac:dyDescent="0.35">
      <c r="A130" s="146"/>
      <c r="B130" s="137"/>
      <c r="C130" s="127"/>
      <c r="D130" s="122"/>
      <c r="E130" s="123"/>
      <c r="F130" s="125" t="s">
        <v>145</v>
      </c>
      <c r="G130" s="125"/>
      <c r="H130" s="125"/>
      <c r="I130" s="17"/>
      <c r="J130" s="124"/>
    </row>
    <row r="131" spans="1:10" s="1" customFormat="1" ht="48.75" customHeight="1" x14ac:dyDescent="0.35">
      <c r="A131" s="146"/>
      <c r="B131" s="137"/>
      <c r="C131" s="127"/>
      <c r="D131" s="122"/>
      <c r="E131" s="123"/>
      <c r="F131" s="125" t="s">
        <v>266</v>
      </c>
      <c r="G131" s="125"/>
      <c r="H131" s="125"/>
      <c r="I131" s="17"/>
      <c r="J131" s="124"/>
    </row>
    <row r="132" spans="1:10" s="1" customFormat="1" ht="33.75" customHeight="1" x14ac:dyDescent="0.35">
      <c r="A132" s="146"/>
      <c r="B132" s="137"/>
      <c r="C132" s="127"/>
      <c r="D132" s="122"/>
      <c r="E132" s="123"/>
      <c r="F132" s="126" t="s">
        <v>147</v>
      </c>
      <c r="G132" s="126"/>
      <c r="H132" s="126"/>
      <c r="I132" s="17"/>
      <c r="J132" s="124"/>
    </row>
    <row r="133" spans="1:10" s="1" customFormat="1" ht="33.75" customHeight="1" x14ac:dyDescent="0.35">
      <c r="A133" s="146" t="s">
        <v>148</v>
      </c>
      <c r="B133" s="137" t="s">
        <v>149</v>
      </c>
      <c r="C133" s="127"/>
      <c r="D133" s="122" t="e">
        <f>I138/I133</f>
        <v>#DIV/0!</v>
      </c>
      <c r="E133" s="123" t="e">
        <f>C133/D133</f>
        <v>#DIV/0!</v>
      </c>
      <c r="F133" s="125" t="s">
        <v>373</v>
      </c>
      <c r="G133" s="125"/>
      <c r="H133" s="125"/>
      <c r="I133" s="19">
        <f>SUM(I134:I135)</f>
        <v>0</v>
      </c>
      <c r="J133" s="124"/>
    </row>
    <row r="134" spans="1:10" s="1" customFormat="1" ht="33.75" customHeight="1" x14ac:dyDescent="0.35">
      <c r="A134" s="146"/>
      <c r="B134" s="137"/>
      <c r="C134" s="127"/>
      <c r="D134" s="122"/>
      <c r="E134" s="123"/>
      <c r="F134" s="185" t="s">
        <v>151</v>
      </c>
      <c r="G134" s="185"/>
      <c r="H134" s="185"/>
      <c r="I134" s="17"/>
      <c r="J134" s="124"/>
    </row>
    <row r="135" spans="1:10" s="1" customFormat="1" ht="48.75" customHeight="1" x14ac:dyDescent="0.35">
      <c r="A135" s="146"/>
      <c r="B135" s="137"/>
      <c r="C135" s="127"/>
      <c r="D135" s="122"/>
      <c r="E135" s="123"/>
      <c r="F135" s="185" t="s">
        <v>152</v>
      </c>
      <c r="G135" s="185"/>
      <c r="H135" s="185"/>
      <c r="I135" s="17"/>
      <c r="J135" s="124"/>
    </row>
    <row r="136" spans="1:10" s="1" customFormat="1" ht="48.75" customHeight="1" x14ac:dyDescent="0.35">
      <c r="A136" s="146"/>
      <c r="B136" s="137" t="s">
        <v>153</v>
      </c>
      <c r="C136" s="127"/>
      <c r="D136" s="122" t="e">
        <f>I138/I136</f>
        <v>#DIV/0!</v>
      </c>
      <c r="E136" s="123" t="e">
        <f>C136/D136</f>
        <v>#DIV/0!</v>
      </c>
      <c r="F136" s="125" t="s">
        <v>154</v>
      </c>
      <c r="G136" s="125"/>
      <c r="H136" s="125"/>
      <c r="I136" s="17"/>
      <c r="J136" s="124"/>
    </row>
    <row r="137" spans="1:10" s="1" customFormat="1" ht="33.75" customHeight="1" x14ac:dyDescent="0.35">
      <c r="A137" s="146"/>
      <c r="B137" s="137"/>
      <c r="C137" s="127"/>
      <c r="D137" s="122"/>
      <c r="E137" s="123"/>
      <c r="F137" s="125" t="s">
        <v>155</v>
      </c>
      <c r="G137" s="125"/>
      <c r="H137" s="125"/>
      <c r="I137" s="17"/>
      <c r="J137" s="124"/>
    </row>
    <row r="138" spans="1:10" s="1" customFormat="1" ht="33.75" customHeight="1" x14ac:dyDescent="0.35">
      <c r="A138" s="146"/>
      <c r="B138" s="137"/>
      <c r="C138" s="127"/>
      <c r="D138" s="122"/>
      <c r="E138" s="123"/>
      <c r="F138" s="125" t="s">
        <v>156</v>
      </c>
      <c r="G138" s="125"/>
      <c r="H138" s="125"/>
      <c r="I138" s="17"/>
      <c r="J138" s="124"/>
    </row>
    <row r="139" spans="1:10" s="1" customFormat="1" ht="18.5" x14ac:dyDescent="0.35">
      <c r="A139" s="192" t="s">
        <v>157</v>
      </c>
      <c r="B139" s="192"/>
      <c r="C139" s="192"/>
      <c r="D139" s="192"/>
      <c r="E139" s="192"/>
      <c r="F139" s="192"/>
      <c r="G139" s="192"/>
      <c r="H139" s="192"/>
      <c r="I139" s="192"/>
      <c r="J139" s="192"/>
    </row>
    <row r="140" spans="1:10" s="1" customFormat="1" ht="33.75" customHeight="1" x14ac:dyDescent="0.35">
      <c r="A140" s="146" t="s">
        <v>158</v>
      </c>
      <c r="B140" s="193" t="s">
        <v>159</v>
      </c>
      <c r="C140" s="133"/>
      <c r="D140" s="122" t="e">
        <f>I141/I140*100</f>
        <v>#DIV/0!</v>
      </c>
      <c r="E140" s="123" t="e">
        <f>+D140/C140</f>
        <v>#DIV/0!</v>
      </c>
      <c r="F140" s="194" t="s">
        <v>160</v>
      </c>
      <c r="G140" s="194"/>
      <c r="H140" s="194"/>
      <c r="I140" s="31"/>
      <c r="J140" s="124"/>
    </row>
    <row r="141" spans="1:10" s="1" customFormat="1" ht="74.150000000000006" customHeight="1" x14ac:dyDescent="0.35">
      <c r="A141" s="146"/>
      <c r="B141" s="193"/>
      <c r="C141" s="133"/>
      <c r="D141" s="122"/>
      <c r="E141" s="123"/>
      <c r="F141" s="194" t="s">
        <v>161</v>
      </c>
      <c r="G141" s="194"/>
      <c r="H141" s="194"/>
      <c r="I141" s="31"/>
      <c r="J141" s="124"/>
    </row>
    <row r="142" spans="1:10" s="1" customFormat="1" ht="18.5" x14ac:dyDescent="0.35">
      <c r="A142" s="192" t="s">
        <v>162</v>
      </c>
      <c r="B142" s="192"/>
      <c r="C142" s="192"/>
      <c r="D142" s="192"/>
      <c r="E142" s="192"/>
      <c r="F142" s="192"/>
      <c r="G142" s="192"/>
      <c r="H142" s="192"/>
      <c r="I142" s="192"/>
      <c r="J142" s="192"/>
    </row>
    <row r="143" spans="1:10" s="1" customFormat="1" ht="51.75" customHeight="1" x14ac:dyDescent="0.35">
      <c r="A143" s="146" t="s">
        <v>163</v>
      </c>
      <c r="B143" s="91" t="s">
        <v>164</v>
      </c>
      <c r="C143" s="38"/>
      <c r="D143" s="26"/>
      <c r="E143" s="97"/>
      <c r="F143" s="298"/>
      <c r="G143" s="299"/>
      <c r="H143" s="299"/>
      <c r="I143" s="300"/>
      <c r="J143" s="92" t="s">
        <v>165</v>
      </c>
    </row>
    <row r="144" spans="1:10" s="1" customFormat="1" ht="51" customHeight="1" x14ac:dyDescent="0.35">
      <c r="A144" s="146"/>
      <c r="B144" s="137" t="s">
        <v>166</v>
      </c>
      <c r="C144" s="170"/>
      <c r="D144" s="122" t="e">
        <f>I145/I144*100</f>
        <v>#DIV/0!</v>
      </c>
      <c r="E144" s="164" t="e">
        <f>+D144/C144</f>
        <v>#DIV/0!</v>
      </c>
      <c r="F144" s="195" t="s">
        <v>167</v>
      </c>
      <c r="G144" s="196"/>
      <c r="H144" s="197"/>
      <c r="I144" s="29"/>
      <c r="J144" s="101"/>
    </row>
    <row r="145" spans="1:10" s="1" customFormat="1" ht="51.75" customHeight="1" x14ac:dyDescent="0.35">
      <c r="A145" s="146"/>
      <c r="B145" s="137"/>
      <c r="C145" s="172"/>
      <c r="D145" s="122"/>
      <c r="E145" s="166"/>
      <c r="F145" s="195" t="s">
        <v>168</v>
      </c>
      <c r="G145" s="196"/>
      <c r="H145" s="197"/>
      <c r="I145" s="29"/>
      <c r="J145" s="89" t="s">
        <v>165</v>
      </c>
    </row>
    <row r="146" spans="1:10" s="1" customFormat="1" x14ac:dyDescent="0.35">
      <c r="C146" s="2"/>
      <c r="D146" s="2"/>
      <c r="E146" s="3"/>
      <c r="I146" s="2"/>
      <c r="J146" s="32"/>
    </row>
    <row r="147" spans="1:10" s="1" customFormat="1" ht="15.5" x14ac:dyDescent="0.35">
      <c r="A147" s="7"/>
      <c r="B147" s="7"/>
      <c r="C147" s="190"/>
      <c r="D147" s="190"/>
      <c r="E147" s="190"/>
      <c r="I147" s="2"/>
      <c r="J147" s="32"/>
    </row>
    <row r="148" spans="1:10" s="1" customFormat="1" ht="15.5" x14ac:dyDescent="0.35">
      <c r="A148" s="76"/>
      <c r="B148" s="76"/>
      <c r="C148" s="191"/>
      <c r="D148" s="191"/>
      <c r="E148" s="191"/>
      <c r="I148" s="2"/>
      <c r="J148" s="32"/>
    </row>
    <row r="149" spans="1:10" s="1" customFormat="1" x14ac:dyDescent="0.35">
      <c r="A149" s="8" t="s">
        <v>170</v>
      </c>
      <c r="B149" s="8" t="s">
        <v>171</v>
      </c>
      <c r="C149" s="189" t="s">
        <v>172</v>
      </c>
      <c r="D149" s="189"/>
      <c r="E149" s="189"/>
      <c r="I149" s="2"/>
      <c r="J149" s="32"/>
    </row>
    <row r="150" spans="1:10" x14ac:dyDescent="0.35">
      <c r="C150" s="53"/>
      <c r="D150" s="53"/>
      <c r="E150"/>
      <c r="J150"/>
    </row>
    <row r="151" spans="1:10" x14ac:dyDescent="0.35">
      <c r="C151" s="53"/>
      <c r="D151" s="53"/>
      <c r="E151"/>
      <c r="J151"/>
    </row>
    <row r="152" spans="1:10" x14ac:dyDescent="0.35">
      <c r="C152" s="53"/>
      <c r="D152" s="53"/>
      <c r="E152"/>
      <c r="J152"/>
    </row>
  </sheetData>
  <sheetProtection algorithmName="SHA-512" hashValue="xaCDUv3TCAivc3N2yp5mFX5bX2EUebIevYUBHqzbbJq/+kq7jA5cP0AkTbD/tAXti+lgrtqjDcUZCTvJqytw7g==" saltValue="OLTnZmYuE3o2UfMYyUFYAQ==" spinCount="100000" sheet="1" formatCells="0" formatColumns="0" formatRows="0" selectLockedCells="1"/>
  <mergeCells count="298">
    <mergeCell ref="C147:E147"/>
    <mergeCell ref="F136:H136"/>
    <mergeCell ref="F137:H137"/>
    <mergeCell ref="F138:H138"/>
    <mergeCell ref="A139:J139"/>
    <mergeCell ref="A140:A141"/>
    <mergeCell ref="B140:B141"/>
    <mergeCell ref="C140:C141"/>
    <mergeCell ref="D140:D141"/>
    <mergeCell ref="E136:E138"/>
    <mergeCell ref="J136:J138"/>
    <mergeCell ref="E140:E141"/>
    <mergeCell ref="F140:H140"/>
    <mergeCell ref="J140:J141"/>
    <mergeCell ref="F141:H141"/>
    <mergeCell ref="A142:J142"/>
    <mergeCell ref="A143:A145"/>
    <mergeCell ref="F143:I143"/>
    <mergeCell ref="B144:B145"/>
    <mergeCell ref="C144:C145"/>
    <mergeCell ref="D144:D145"/>
    <mergeCell ref="E144:E145"/>
    <mergeCell ref="F144:H144"/>
    <mergeCell ref="F145:H145"/>
    <mergeCell ref="F93:I93"/>
    <mergeCell ref="A94:J94"/>
    <mergeCell ref="A91:A92"/>
    <mergeCell ref="A95:J95"/>
    <mergeCell ref="B96:B97"/>
    <mergeCell ref="C96:C97"/>
    <mergeCell ref="D96:D97"/>
    <mergeCell ref="E96:E97"/>
    <mergeCell ref="J96:J97"/>
    <mergeCell ref="A96:A105"/>
    <mergeCell ref="B98:B102"/>
    <mergeCell ref="C98:C102"/>
    <mergeCell ref="D98:D102"/>
    <mergeCell ref="E98:E102"/>
    <mergeCell ref="J98:J102"/>
    <mergeCell ref="B103:B105"/>
    <mergeCell ref="C103:C105"/>
    <mergeCell ref="D103:D105"/>
    <mergeCell ref="E103:E105"/>
    <mergeCell ref="J103:J105"/>
    <mergeCell ref="F105:H105"/>
    <mergeCell ref="F98:H98"/>
    <mergeCell ref="F99:H99"/>
    <mergeCell ref="F100:H100"/>
    <mergeCell ref="J86:J90"/>
    <mergeCell ref="F87:H87"/>
    <mergeCell ref="F88:H88"/>
    <mergeCell ref="F89:H89"/>
    <mergeCell ref="F90:H90"/>
    <mergeCell ref="B91:B92"/>
    <mergeCell ref="C91:C92"/>
    <mergeCell ref="D91:D92"/>
    <mergeCell ref="E91:E92"/>
    <mergeCell ref="F91:H91"/>
    <mergeCell ref="J91:J92"/>
    <mergeCell ref="F92:H92"/>
    <mergeCell ref="F73:H73"/>
    <mergeCell ref="F82:H82"/>
    <mergeCell ref="F79:H79"/>
    <mergeCell ref="A80:A85"/>
    <mergeCell ref="F80:I80"/>
    <mergeCell ref="F81:H81"/>
    <mergeCell ref="F85:H85"/>
    <mergeCell ref="F83:H83"/>
    <mergeCell ref="A86:A90"/>
    <mergeCell ref="B86:B90"/>
    <mergeCell ref="C86:C90"/>
    <mergeCell ref="D86:D90"/>
    <mergeCell ref="E86:E90"/>
    <mergeCell ref="F86:H86"/>
    <mergeCell ref="F84:H84"/>
    <mergeCell ref="F53:H53"/>
    <mergeCell ref="B49:B52"/>
    <mergeCell ref="J62:J63"/>
    <mergeCell ref="F63:H63"/>
    <mergeCell ref="F57:H57"/>
    <mergeCell ref="F58:H58"/>
    <mergeCell ref="F64:H64"/>
    <mergeCell ref="B62:B63"/>
    <mergeCell ref="C62:C63"/>
    <mergeCell ref="D62:D63"/>
    <mergeCell ref="E62:E63"/>
    <mergeCell ref="F62:H62"/>
    <mergeCell ref="J56:J61"/>
    <mergeCell ref="F59:H59"/>
    <mergeCell ref="F60:H60"/>
    <mergeCell ref="F61:H61"/>
    <mergeCell ref="F48:H48"/>
    <mergeCell ref="A35:A40"/>
    <mergeCell ref="F40:H40"/>
    <mergeCell ref="F45:H45"/>
    <mergeCell ref="F46:H46"/>
    <mergeCell ref="F47:H47"/>
    <mergeCell ref="J53:J55"/>
    <mergeCell ref="A56:A61"/>
    <mergeCell ref="B56:B61"/>
    <mergeCell ref="C56:C61"/>
    <mergeCell ref="D56:D61"/>
    <mergeCell ref="E56:E61"/>
    <mergeCell ref="F56:H56"/>
    <mergeCell ref="A41:A55"/>
    <mergeCell ref="B41:B48"/>
    <mergeCell ref="C41:C48"/>
    <mergeCell ref="D41:D48"/>
    <mergeCell ref="E41:E48"/>
    <mergeCell ref="F41:H41"/>
    <mergeCell ref="F55:H55"/>
    <mergeCell ref="B53:B55"/>
    <mergeCell ref="C53:C55"/>
    <mergeCell ref="D53:D55"/>
    <mergeCell ref="E53:E55"/>
    <mergeCell ref="E13:F13"/>
    <mergeCell ref="A14:D14"/>
    <mergeCell ref="E14:F14"/>
    <mergeCell ref="A15:D15"/>
    <mergeCell ref="E15:F15"/>
    <mergeCell ref="A8:J8"/>
    <mergeCell ref="A10:D10"/>
    <mergeCell ref="E10:F10"/>
    <mergeCell ref="A11:D11"/>
    <mergeCell ref="E11:F11"/>
    <mergeCell ref="A12:D12"/>
    <mergeCell ref="E12:F12"/>
    <mergeCell ref="I1:J1"/>
    <mergeCell ref="I2:J2"/>
    <mergeCell ref="I3:J3"/>
    <mergeCell ref="I4:J4"/>
    <mergeCell ref="I5:J5"/>
    <mergeCell ref="I6:J6"/>
    <mergeCell ref="A17:J17"/>
    <mergeCell ref="A18:A30"/>
    <mergeCell ref="B18:B22"/>
    <mergeCell ref="C18:C22"/>
    <mergeCell ref="D18:D22"/>
    <mergeCell ref="E18:E22"/>
    <mergeCell ref="F18:H18"/>
    <mergeCell ref="J18:J22"/>
    <mergeCell ref="F19:H19"/>
    <mergeCell ref="F30:H30"/>
    <mergeCell ref="C23:C28"/>
    <mergeCell ref="D23:D28"/>
    <mergeCell ref="E23:E28"/>
    <mergeCell ref="F23:H23"/>
    <mergeCell ref="F16:H16"/>
    <mergeCell ref="F26:H26"/>
    <mergeCell ref="F27:H27"/>
    <mergeCell ref="A13:D13"/>
    <mergeCell ref="F20:H20"/>
    <mergeCell ref="F21:H21"/>
    <mergeCell ref="F22:H22"/>
    <mergeCell ref="B23:B28"/>
    <mergeCell ref="F54:H54"/>
    <mergeCell ref="J41:J48"/>
    <mergeCell ref="J49:J52"/>
    <mergeCell ref="C32:C34"/>
    <mergeCell ref="D32:D34"/>
    <mergeCell ref="E32:E34"/>
    <mergeCell ref="F32:H32"/>
    <mergeCell ref="J23:J28"/>
    <mergeCell ref="F24:H24"/>
    <mergeCell ref="F25:H25"/>
    <mergeCell ref="F28:H28"/>
    <mergeCell ref="B29:B30"/>
    <mergeCell ref="C29:C30"/>
    <mergeCell ref="D29:D30"/>
    <mergeCell ref="E29:E30"/>
    <mergeCell ref="F29:H29"/>
    <mergeCell ref="J29:J30"/>
    <mergeCell ref="J32:J34"/>
    <mergeCell ref="F33:H33"/>
    <mergeCell ref="F34:H34"/>
    <mergeCell ref="J81:J85"/>
    <mergeCell ref="B69:B75"/>
    <mergeCell ref="C69:C75"/>
    <mergeCell ref="D69:D75"/>
    <mergeCell ref="E69:E75"/>
    <mergeCell ref="F74:H74"/>
    <mergeCell ref="A31:A34"/>
    <mergeCell ref="F31:H31"/>
    <mergeCell ref="B32:B34"/>
    <mergeCell ref="F39:H39"/>
    <mergeCell ref="F38:H38"/>
    <mergeCell ref="F35:H37"/>
    <mergeCell ref="J35:J37"/>
    <mergeCell ref="I35:I37"/>
    <mergeCell ref="C49:C52"/>
    <mergeCell ref="D49:D52"/>
    <mergeCell ref="E49:E52"/>
    <mergeCell ref="F49:H49"/>
    <mergeCell ref="F50:H50"/>
    <mergeCell ref="F51:H51"/>
    <mergeCell ref="F52:H52"/>
    <mergeCell ref="F42:H42"/>
    <mergeCell ref="F43:H43"/>
    <mergeCell ref="F44:H44"/>
    <mergeCell ref="F65:H65"/>
    <mergeCell ref="J65:J67"/>
    <mergeCell ref="F66:H66"/>
    <mergeCell ref="F67:H67"/>
    <mergeCell ref="A68:J68"/>
    <mergeCell ref="A69:A79"/>
    <mergeCell ref="A62:A67"/>
    <mergeCell ref="B65:B67"/>
    <mergeCell ref="C65:C67"/>
    <mergeCell ref="D65:D67"/>
    <mergeCell ref="E65:E67"/>
    <mergeCell ref="F76:H76"/>
    <mergeCell ref="F77:I77"/>
    <mergeCell ref="B78:B79"/>
    <mergeCell ref="C78:C79"/>
    <mergeCell ref="F75:H75"/>
    <mergeCell ref="J78:J79"/>
    <mergeCell ref="D78:D79"/>
    <mergeCell ref="E78:E79"/>
    <mergeCell ref="F78:H78"/>
    <mergeCell ref="F69:H69"/>
    <mergeCell ref="F70:H70"/>
    <mergeCell ref="F71:H71"/>
    <mergeCell ref="F72:H72"/>
    <mergeCell ref="A106:A108"/>
    <mergeCell ref="B106:B107"/>
    <mergeCell ref="C106:C107"/>
    <mergeCell ref="D106:D107"/>
    <mergeCell ref="E106:E107"/>
    <mergeCell ref="J106:J107"/>
    <mergeCell ref="F107:H107"/>
    <mergeCell ref="A109:J109"/>
    <mergeCell ref="A110:A123"/>
    <mergeCell ref="B110:B114"/>
    <mergeCell ref="C110:C114"/>
    <mergeCell ref="D110:D114"/>
    <mergeCell ref="E110:E114"/>
    <mergeCell ref="J110:J114"/>
    <mergeCell ref="F106:H106"/>
    <mergeCell ref="F108:H108"/>
    <mergeCell ref="F110:H110"/>
    <mergeCell ref="F111:H111"/>
    <mergeCell ref="F112:H112"/>
    <mergeCell ref="F113:H113"/>
    <mergeCell ref="F114:H114"/>
    <mergeCell ref="J115:J123"/>
    <mergeCell ref="F116:H116"/>
    <mergeCell ref="F117:H117"/>
    <mergeCell ref="C148:E148"/>
    <mergeCell ref="C149:E149"/>
    <mergeCell ref="J69:J75"/>
    <mergeCell ref="A124:J124"/>
    <mergeCell ref="A125:A132"/>
    <mergeCell ref="B125:B132"/>
    <mergeCell ref="C125:C132"/>
    <mergeCell ref="D125:D132"/>
    <mergeCell ref="E125:E132"/>
    <mergeCell ref="J125:J132"/>
    <mergeCell ref="A133:A138"/>
    <mergeCell ref="B133:B135"/>
    <mergeCell ref="C133:C135"/>
    <mergeCell ref="D133:D135"/>
    <mergeCell ref="E133:E135"/>
    <mergeCell ref="J133:J135"/>
    <mergeCell ref="F135:H135"/>
    <mergeCell ref="B136:B138"/>
    <mergeCell ref="C136:C138"/>
    <mergeCell ref="D136:D138"/>
    <mergeCell ref="B81:B85"/>
    <mergeCell ref="C81:C85"/>
    <mergeCell ref="D81:D85"/>
    <mergeCell ref="E81:E85"/>
    <mergeCell ref="B115:B123"/>
    <mergeCell ref="C115:C123"/>
    <mergeCell ref="D115:D123"/>
    <mergeCell ref="E115:E123"/>
    <mergeCell ref="F115:H115"/>
    <mergeCell ref="F125:H125"/>
    <mergeCell ref="F126:H126"/>
    <mergeCell ref="F127:H127"/>
    <mergeCell ref="F128:H128"/>
    <mergeCell ref="F96:H97"/>
    <mergeCell ref="I96:I97"/>
    <mergeCell ref="F130:H130"/>
    <mergeCell ref="F131:H131"/>
    <mergeCell ref="F132:H132"/>
    <mergeCell ref="F133:H133"/>
    <mergeCell ref="F134:H134"/>
    <mergeCell ref="F129:H129"/>
    <mergeCell ref="F118:H118"/>
    <mergeCell ref="F119:H119"/>
    <mergeCell ref="F120:H120"/>
    <mergeCell ref="F121:H121"/>
    <mergeCell ref="F122:H122"/>
    <mergeCell ref="F123:H123"/>
    <mergeCell ref="F101:H101"/>
    <mergeCell ref="F102:H102"/>
    <mergeCell ref="F103:H103"/>
    <mergeCell ref="F104:H104"/>
  </mergeCells>
  <conditionalFormatting sqref="E86:E98 J86:J98 E103:E106 J103:J110 E108:E110">
    <cfRule type="expression" dxfId="10" priority="3">
      <formula>AND(OR($E86&gt;110%,$E86&lt;90%),ISBLANK($J86))</formula>
    </cfRule>
  </conditionalFormatting>
  <conditionalFormatting sqref="E115:E120 J115:J120">
    <cfRule type="expression" dxfId="9" priority="2">
      <formula>AND(OR($E115&gt;110%,$E115&lt;90%),ISBLANK($J115))</formula>
    </cfRule>
  </conditionalFormatting>
  <conditionalFormatting sqref="E124:E144 J124:J145">
    <cfRule type="expression" dxfId="8" priority="1">
      <formula>AND(OR($E124&gt;110%,$E124&lt;90%),ISBLANK($J124))</formula>
    </cfRule>
  </conditionalFormatting>
  <conditionalFormatting sqref="I11:J15">
    <cfRule type="expression" dxfId="7" priority="5">
      <formula>AND(OR($I11&gt;110%,$I11&lt;90%),ISBLANK($J11))</formula>
    </cfRule>
  </conditionalFormatting>
  <conditionalFormatting sqref="J18:J35 E18:E69 J38:J69 E76:E81 J76:J81">
    <cfRule type="expression" dxfId="6" priority="4">
      <formula>AND(OR($E18&gt;110%,$E18&lt;90%),ISBLANK($J18))</formula>
    </cfRule>
  </conditionalFormatting>
  <pageMargins left="0.7" right="0.7" top="0.75" bottom="0.75" header="0.3" footer="0.3"/>
  <pageSetup paperSize="9" scale="65" fitToHeight="0" orientation="landscape" horizontalDpi="4294967294" verticalDpi="4294967294" r:id="rId1"/>
  <rowBreaks count="7" manualBreakCount="7">
    <brk id="15" max="9" man="1"/>
    <brk id="30" max="9" man="1"/>
    <brk id="48" max="9" man="1"/>
    <brk id="63" max="9" man="1"/>
    <brk id="85" max="9" man="1"/>
    <brk id="102" max="9" man="1"/>
    <brk id="128" max="9"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D7D5F-DB54-41C3-867A-98417CD153CD}">
  <sheetPr>
    <pageSetUpPr fitToPage="1"/>
  </sheetPr>
  <dimension ref="A1:L91"/>
  <sheetViews>
    <sheetView tabSelected="1" zoomScaleNormal="100" workbookViewId="0">
      <pane ySplit="8" topLeftCell="A76" activePane="bottomLeft" state="frozen"/>
      <selection pane="bottomLeft" activeCell="J79" sqref="J79:J80"/>
    </sheetView>
  </sheetViews>
  <sheetFormatPr defaultColWidth="8.81640625" defaultRowHeight="14.5" x14ac:dyDescent="0.35"/>
  <cols>
    <col min="1" max="1" width="66.81640625" customWidth="1"/>
    <col min="2" max="2" width="27.1796875" customWidth="1"/>
    <col min="3" max="3" width="11.453125" style="53" customWidth="1"/>
    <col min="4" max="4" width="14.1796875" style="55" customWidth="1"/>
    <col min="5" max="5" width="11.1796875" style="53" customWidth="1"/>
    <col min="6" max="6" width="21.1796875" customWidth="1"/>
    <col min="7" max="8" width="10.7265625" customWidth="1"/>
    <col min="9" max="9" width="10.81640625" style="41" customWidth="1"/>
    <col min="10" max="10" width="44.7265625" style="59" customWidth="1"/>
    <col min="11" max="11" width="79.1796875" customWidth="1"/>
    <col min="12" max="12" width="45.1796875" customWidth="1"/>
  </cols>
  <sheetData>
    <row r="1" spans="1:10" s="1" customFormat="1" ht="17" x14ac:dyDescent="0.35">
      <c r="C1" s="2"/>
      <c r="D1" s="39"/>
      <c r="E1" s="3"/>
      <c r="I1" s="328" t="s">
        <v>0</v>
      </c>
      <c r="J1" s="328"/>
    </row>
    <row r="2" spans="1:10" s="1" customFormat="1" ht="17" x14ac:dyDescent="0.35">
      <c r="C2" s="56"/>
      <c r="D2" s="57"/>
      <c r="E2" s="56"/>
      <c r="I2" s="328" t="s">
        <v>1</v>
      </c>
      <c r="J2" s="328"/>
    </row>
    <row r="3" spans="1:10" s="1" customFormat="1" ht="17" x14ac:dyDescent="0.35">
      <c r="C3" s="56"/>
      <c r="D3" s="57"/>
      <c r="E3" s="56"/>
      <c r="I3" s="328" t="s">
        <v>2</v>
      </c>
      <c r="J3" s="328"/>
    </row>
    <row r="4" spans="1:10" s="1" customFormat="1" ht="17" x14ac:dyDescent="0.35">
      <c r="B4" s="9"/>
      <c r="C4" s="2"/>
      <c r="D4" s="39"/>
      <c r="E4" s="3"/>
      <c r="F4" s="9"/>
      <c r="G4" s="9"/>
      <c r="H4" s="9"/>
      <c r="I4" s="328" t="s">
        <v>173</v>
      </c>
      <c r="J4" s="328"/>
    </row>
    <row r="5" spans="1:10" s="1" customFormat="1" ht="17" x14ac:dyDescent="0.35">
      <c r="B5" s="9"/>
      <c r="C5" s="2"/>
      <c r="D5" s="39"/>
      <c r="E5" s="3"/>
      <c r="F5" s="9"/>
      <c r="G5" s="9"/>
      <c r="H5" s="9"/>
      <c r="I5" s="128" t="s">
        <v>461</v>
      </c>
      <c r="J5" s="128"/>
    </row>
    <row r="6" spans="1:10" s="1" customFormat="1" ht="17" x14ac:dyDescent="0.35">
      <c r="B6" s="9"/>
      <c r="C6" s="2"/>
      <c r="D6" s="39"/>
      <c r="E6" s="3"/>
      <c r="F6" s="9"/>
      <c r="G6" s="9"/>
      <c r="H6" s="9"/>
      <c r="I6" s="328" t="s">
        <v>5</v>
      </c>
      <c r="J6" s="328"/>
    </row>
    <row r="7" spans="1:10" s="1" customFormat="1" ht="25.5" customHeight="1" x14ac:dyDescent="0.35">
      <c r="B7" s="9"/>
      <c r="C7" s="2"/>
      <c r="D7" s="39"/>
      <c r="E7" s="3"/>
      <c r="F7" s="9"/>
      <c r="G7" s="9"/>
      <c r="H7" s="9"/>
      <c r="I7" s="39"/>
      <c r="J7" s="32"/>
    </row>
    <row r="8" spans="1:10" s="1" customFormat="1" ht="46" customHeight="1" x14ac:dyDescent="0.35">
      <c r="A8" s="405" t="s">
        <v>527</v>
      </c>
      <c r="B8" s="405"/>
      <c r="C8" s="405"/>
      <c r="D8" s="405"/>
      <c r="E8" s="405"/>
      <c r="F8" s="405"/>
      <c r="G8" s="405"/>
      <c r="H8" s="405"/>
      <c r="I8" s="405"/>
      <c r="J8" s="405"/>
    </row>
    <row r="9" spans="1:10" s="1" customFormat="1" ht="26.25" customHeight="1" x14ac:dyDescent="0.35">
      <c r="A9" s="4"/>
      <c r="B9" s="6"/>
      <c r="C9" s="5"/>
      <c r="D9" s="5"/>
      <c r="E9" s="5"/>
      <c r="F9" s="6"/>
      <c r="G9" s="6"/>
      <c r="H9" s="6"/>
      <c r="I9" s="5"/>
      <c r="J9" s="6"/>
    </row>
    <row r="10" spans="1:10" s="1" customFormat="1" ht="85" customHeight="1" x14ac:dyDescent="0.35">
      <c r="A10" s="142" t="s">
        <v>7</v>
      </c>
      <c r="B10" s="142"/>
      <c r="C10" s="142"/>
      <c r="D10" s="142"/>
      <c r="E10" s="134" t="s">
        <v>8</v>
      </c>
      <c r="F10" s="135"/>
      <c r="G10" s="11" t="s">
        <v>9</v>
      </c>
      <c r="H10" s="11" t="s">
        <v>10</v>
      </c>
      <c r="I10" s="62" t="s">
        <v>11</v>
      </c>
      <c r="J10" s="33" t="s">
        <v>12</v>
      </c>
    </row>
    <row r="11" spans="1:10" s="10" customFormat="1" ht="202" customHeight="1" x14ac:dyDescent="0.35">
      <c r="A11" s="139" t="s">
        <v>528</v>
      </c>
      <c r="B11" s="141"/>
      <c r="C11" s="141"/>
      <c r="D11" s="140"/>
      <c r="E11" s="139" t="s">
        <v>529</v>
      </c>
      <c r="F11" s="140"/>
      <c r="G11" s="14">
        <v>6</v>
      </c>
      <c r="H11" s="14">
        <v>9</v>
      </c>
      <c r="I11" s="15">
        <f>+H11/G11</f>
        <v>1.5</v>
      </c>
      <c r="J11" s="104" t="s">
        <v>530</v>
      </c>
    </row>
    <row r="12" spans="1:10" s="10" customFormat="1" ht="225" customHeight="1" x14ac:dyDescent="0.35">
      <c r="A12" s="139" t="s">
        <v>531</v>
      </c>
      <c r="B12" s="141"/>
      <c r="C12" s="141"/>
      <c r="D12" s="140"/>
      <c r="E12" s="139" t="s">
        <v>532</v>
      </c>
      <c r="F12" s="140"/>
      <c r="G12" s="14">
        <v>2</v>
      </c>
      <c r="H12" s="14">
        <v>2</v>
      </c>
      <c r="I12" s="15">
        <f>+H12/G12</f>
        <v>1</v>
      </c>
      <c r="J12" s="104" t="s">
        <v>533</v>
      </c>
    </row>
    <row r="13" spans="1:10" s="10" customFormat="1" ht="248.15" customHeight="1" x14ac:dyDescent="0.35">
      <c r="A13" s="406" t="s">
        <v>534</v>
      </c>
      <c r="B13" s="141"/>
      <c r="C13" s="141"/>
      <c r="D13" s="140"/>
      <c r="E13" s="139" t="s">
        <v>535</v>
      </c>
      <c r="F13" s="140"/>
      <c r="G13" s="14">
        <v>10</v>
      </c>
      <c r="H13" s="14">
        <v>21</v>
      </c>
      <c r="I13" s="15">
        <f>+H13/G13</f>
        <v>2.1</v>
      </c>
      <c r="J13" s="104" t="s">
        <v>536</v>
      </c>
    </row>
    <row r="14" spans="1:10" s="10" customFormat="1" ht="227.15" customHeight="1" x14ac:dyDescent="0.35">
      <c r="A14" s="407" t="s">
        <v>537</v>
      </c>
      <c r="B14" s="143"/>
      <c r="C14" s="143"/>
      <c r="D14" s="143"/>
      <c r="E14" s="139" t="s">
        <v>538</v>
      </c>
      <c r="F14" s="140"/>
      <c r="G14" s="14">
        <v>1</v>
      </c>
      <c r="H14" s="14">
        <v>1</v>
      </c>
      <c r="I14" s="15">
        <f t="shared" ref="I14:I15" si="0">+H14/G14</f>
        <v>1</v>
      </c>
      <c r="J14" s="16"/>
    </row>
    <row r="15" spans="1:10" s="10" customFormat="1" ht="99" customHeight="1" x14ac:dyDescent="0.35">
      <c r="A15" s="143" t="s">
        <v>539</v>
      </c>
      <c r="B15" s="143"/>
      <c r="C15" s="143"/>
      <c r="D15" s="143"/>
      <c r="E15" s="139" t="s">
        <v>540</v>
      </c>
      <c r="F15" s="140"/>
      <c r="G15" s="14">
        <v>40</v>
      </c>
      <c r="H15" s="14">
        <v>40</v>
      </c>
      <c r="I15" s="15">
        <f t="shared" si="0"/>
        <v>1</v>
      </c>
      <c r="J15" s="16"/>
    </row>
    <row r="16" spans="1:10" s="1" customFormat="1" ht="51.75" customHeight="1" x14ac:dyDescent="0.35">
      <c r="A16" s="20" t="s">
        <v>18</v>
      </c>
      <c r="B16" s="11" t="s">
        <v>269</v>
      </c>
      <c r="C16" s="13" t="s">
        <v>9</v>
      </c>
      <c r="D16" s="13" t="s">
        <v>10</v>
      </c>
      <c r="E16" s="12" t="s">
        <v>11</v>
      </c>
      <c r="F16" s="134" t="s">
        <v>375</v>
      </c>
      <c r="G16" s="337"/>
      <c r="H16" s="135"/>
      <c r="I16" s="13" t="s">
        <v>10</v>
      </c>
      <c r="J16" s="33" t="s">
        <v>12</v>
      </c>
    </row>
    <row r="17" spans="1:12" s="1" customFormat="1" ht="23.25" customHeight="1" x14ac:dyDescent="0.35">
      <c r="A17" s="400" t="s">
        <v>541</v>
      </c>
      <c r="B17" s="401"/>
      <c r="C17" s="401"/>
      <c r="D17" s="401"/>
      <c r="E17" s="401"/>
      <c r="F17" s="401"/>
      <c r="G17" s="401"/>
      <c r="H17" s="401"/>
      <c r="I17" s="401"/>
      <c r="J17" s="402"/>
    </row>
    <row r="18" spans="1:12" s="1" customFormat="1" ht="225" customHeight="1" x14ac:dyDescent="0.35">
      <c r="A18" s="403" t="s">
        <v>542</v>
      </c>
      <c r="B18" s="111" t="s">
        <v>543</v>
      </c>
      <c r="C18" s="71">
        <v>100</v>
      </c>
      <c r="D18" s="73">
        <v>530</v>
      </c>
      <c r="E18" s="74">
        <f>+D18/C18</f>
        <v>5.3</v>
      </c>
      <c r="F18" s="389"/>
      <c r="G18" s="390"/>
      <c r="H18" s="391"/>
      <c r="I18" s="24"/>
      <c r="J18" s="67" t="s">
        <v>544</v>
      </c>
      <c r="K18" s="113"/>
      <c r="L18" s="113"/>
    </row>
    <row r="19" spans="1:12" s="1" customFormat="1" ht="90" customHeight="1" x14ac:dyDescent="0.35">
      <c r="A19" s="404"/>
      <c r="B19" s="111" t="s">
        <v>545</v>
      </c>
      <c r="C19" s="71">
        <v>500</v>
      </c>
      <c r="D19" s="73">
        <v>950</v>
      </c>
      <c r="E19" s="74">
        <f>+D19/C19</f>
        <v>1.9</v>
      </c>
      <c r="F19" s="389"/>
      <c r="G19" s="390"/>
      <c r="H19" s="391"/>
      <c r="I19" s="24"/>
      <c r="J19" s="67" t="s">
        <v>546</v>
      </c>
    </row>
    <row r="20" spans="1:12" s="1" customFormat="1" ht="170.15" customHeight="1" x14ac:dyDescent="0.35">
      <c r="A20" s="112" t="s">
        <v>547</v>
      </c>
      <c r="B20" s="111" t="s">
        <v>548</v>
      </c>
      <c r="C20" s="71">
        <v>2</v>
      </c>
      <c r="D20" s="73">
        <v>2</v>
      </c>
      <c r="E20" s="74">
        <f>+D20/C20</f>
        <v>1</v>
      </c>
      <c r="F20" s="389"/>
      <c r="G20" s="390"/>
      <c r="H20" s="391"/>
      <c r="I20" s="24"/>
      <c r="J20" s="67"/>
    </row>
    <row r="21" spans="1:12" s="1" customFormat="1" ht="216" customHeight="1" x14ac:dyDescent="0.35">
      <c r="A21" s="413" t="s">
        <v>549</v>
      </c>
      <c r="B21" s="111" t="s">
        <v>550</v>
      </c>
      <c r="C21" s="71">
        <v>1</v>
      </c>
      <c r="D21" s="73">
        <v>0</v>
      </c>
      <c r="E21" s="74">
        <f>+D21/C21</f>
        <v>0</v>
      </c>
      <c r="F21" s="389"/>
      <c r="G21" s="390"/>
      <c r="H21" s="391"/>
      <c r="I21" s="24"/>
      <c r="J21" s="67" t="s">
        <v>551</v>
      </c>
    </row>
    <row r="22" spans="1:12" s="1" customFormat="1" ht="59.15" customHeight="1" x14ac:dyDescent="0.35">
      <c r="A22" s="414"/>
      <c r="B22" s="111" t="s">
        <v>552</v>
      </c>
      <c r="C22" s="71">
        <v>1</v>
      </c>
      <c r="D22" s="73">
        <v>4</v>
      </c>
      <c r="E22" s="74">
        <f>+D22/C22</f>
        <v>4</v>
      </c>
      <c r="F22" s="389"/>
      <c r="G22" s="390"/>
      <c r="H22" s="391"/>
      <c r="I22" s="24"/>
      <c r="J22" s="67" t="s">
        <v>553</v>
      </c>
    </row>
    <row r="23" spans="1:12" s="1" customFormat="1" ht="21" customHeight="1" x14ac:dyDescent="0.35">
      <c r="A23" s="408" t="s">
        <v>66</v>
      </c>
      <c r="B23" s="409"/>
      <c r="C23" s="409"/>
      <c r="D23" s="409"/>
      <c r="E23" s="409"/>
      <c r="F23" s="409"/>
      <c r="G23" s="409"/>
      <c r="H23" s="409"/>
      <c r="I23" s="409"/>
      <c r="J23" s="410"/>
    </row>
    <row r="24" spans="1:12" s="1" customFormat="1" ht="221.15" customHeight="1" x14ac:dyDescent="0.35">
      <c r="A24" s="411" t="s">
        <v>554</v>
      </c>
      <c r="B24" s="111" t="s">
        <v>555</v>
      </c>
      <c r="C24" s="71">
        <v>5</v>
      </c>
      <c r="D24" s="73">
        <v>5</v>
      </c>
      <c r="E24" s="74">
        <f>+D24/C24</f>
        <v>1</v>
      </c>
      <c r="F24" s="389"/>
      <c r="G24" s="390"/>
      <c r="H24" s="391"/>
      <c r="I24" s="24"/>
      <c r="J24" s="67"/>
    </row>
    <row r="25" spans="1:12" s="1" customFormat="1" ht="64" customHeight="1" x14ac:dyDescent="0.35">
      <c r="A25" s="412"/>
      <c r="B25" s="111" t="s">
        <v>556</v>
      </c>
      <c r="C25" s="71">
        <v>2</v>
      </c>
      <c r="D25" s="73">
        <v>2</v>
      </c>
      <c r="E25" s="74">
        <f t="shared" ref="E25" si="1">+D25/C25</f>
        <v>1</v>
      </c>
      <c r="F25" s="389"/>
      <c r="G25" s="390"/>
      <c r="H25" s="391"/>
      <c r="I25" s="24"/>
      <c r="J25" s="67"/>
    </row>
    <row r="26" spans="1:12" s="1" customFormat="1" ht="152.25" customHeight="1" x14ac:dyDescent="0.35">
      <c r="A26" s="415" t="s">
        <v>557</v>
      </c>
      <c r="B26" s="111" t="s">
        <v>558</v>
      </c>
      <c r="C26" s="71">
        <v>4</v>
      </c>
      <c r="D26" s="73">
        <v>8</v>
      </c>
      <c r="E26" s="74">
        <f t="shared" ref="E26" si="2">+D26/C26</f>
        <v>2</v>
      </c>
      <c r="F26" s="389"/>
      <c r="G26" s="390"/>
      <c r="H26" s="391"/>
      <c r="I26" s="24"/>
      <c r="J26" s="67" t="s">
        <v>559</v>
      </c>
    </row>
    <row r="27" spans="1:12" s="1" customFormat="1" ht="93" customHeight="1" x14ac:dyDescent="0.35">
      <c r="A27" s="416"/>
      <c r="B27" s="111" t="s">
        <v>560</v>
      </c>
      <c r="C27" s="71">
        <v>3</v>
      </c>
      <c r="D27" s="73">
        <v>3</v>
      </c>
      <c r="E27" s="74">
        <f t="shared" ref="E27" si="3">+D27/C27</f>
        <v>1</v>
      </c>
      <c r="F27" s="389"/>
      <c r="G27" s="390"/>
      <c r="H27" s="391"/>
      <c r="I27" s="24"/>
      <c r="J27" s="67"/>
    </row>
    <row r="28" spans="1:12" s="1" customFormat="1" ht="139" customHeight="1" x14ac:dyDescent="0.35">
      <c r="A28" s="397" t="s">
        <v>561</v>
      </c>
      <c r="B28" s="111" t="s">
        <v>562</v>
      </c>
      <c r="C28" s="71">
        <v>3</v>
      </c>
      <c r="D28" s="73">
        <v>3</v>
      </c>
      <c r="E28" s="74">
        <f t="shared" ref="E28:E30" si="4">+D28/C28</f>
        <v>1</v>
      </c>
      <c r="F28" s="389"/>
      <c r="G28" s="390"/>
      <c r="H28" s="391"/>
      <c r="I28" s="24"/>
      <c r="J28" s="67"/>
    </row>
    <row r="29" spans="1:12" s="1" customFormat="1" ht="98.15" customHeight="1" x14ac:dyDescent="0.35">
      <c r="A29" s="398"/>
      <c r="B29" s="111" t="s">
        <v>90</v>
      </c>
      <c r="C29" s="71">
        <v>3</v>
      </c>
      <c r="D29" s="73">
        <v>3</v>
      </c>
      <c r="E29" s="74">
        <f t="shared" si="4"/>
        <v>1</v>
      </c>
      <c r="F29" s="389"/>
      <c r="G29" s="390"/>
      <c r="H29" s="391"/>
      <c r="I29" s="24"/>
      <c r="J29" s="67"/>
    </row>
    <row r="30" spans="1:12" s="1" customFormat="1" ht="93" customHeight="1" x14ac:dyDescent="0.35">
      <c r="A30" s="398"/>
      <c r="B30" s="111" t="s">
        <v>563</v>
      </c>
      <c r="C30" s="71">
        <v>2</v>
      </c>
      <c r="D30" s="73">
        <v>2</v>
      </c>
      <c r="E30" s="74">
        <f t="shared" si="4"/>
        <v>1</v>
      </c>
      <c r="F30" s="389"/>
      <c r="G30" s="390"/>
      <c r="H30" s="391"/>
      <c r="I30" s="24"/>
      <c r="J30" s="67"/>
    </row>
    <row r="31" spans="1:12" s="1" customFormat="1" ht="141" customHeight="1" x14ac:dyDescent="0.35">
      <c r="A31" s="397" t="s">
        <v>564</v>
      </c>
      <c r="B31" s="111" t="s">
        <v>565</v>
      </c>
      <c r="C31" s="71">
        <v>1</v>
      </c>
      <c r="D31" s="73">
        <v>1</v>
      </c>
      <c r="E31" s="74">
        <f>+D31/C31</f>
        <v>1</v>
      </c>
      <c r="F31" s="389"/>
      <c r="G31" s="390"/>
      <c r="H31" s="391"/>
      <c r="I31" s="24"/>
      <c r="J31" s="67"/>
    </row>
    <row r="32" spans="1:12" s="1" customFormat="1" ht="148" customHeight="1" x14ac:dyDescent="0.35">
      <c r="A32" s="398"/>
      <c r="B32" s="111" t="s">
        <v>566</v>
      </c>
      <c r="C32" s="71">
        <v>2000</v>
      </c>
      <c r="D32" s="73">
        <v>2000</v>
      </c>
      <c r="E32" s="74">
        <f t="shared" ref="E32" si="5">+D32/C32</f>
        <v>1</v>
      </c>
      <c r="F32" s="389"/>
      <c r="G32" s="390"/>
      <c r="H32" s="391"/>
      <c r="I32" s="24"/>
      <c r="J32" s="67"/>
    </row>
    <row r="33" spans="1:11" s="1" customFormat="1" ht="95.15" customHeight="1" x14ac:dyDescent="0.35">
      <c r="A33" s="121" t="s">
        <v>567</v>
      </c>
      <c r="B33" s="117" t="s">
        <v>568</v>
      </c>
      <c r="C33" s="37">
        <v>0</v>
      </c>
      <c r="D33" s="24">
        <v>4</v>
      </c>
      <c r="E33" s="30" t="e">
        <f>+D33/C33</f>
        <v>#DIV/0!</v>
      </c>
      <c r="F33" s="399"/>
      <c r="G33" s="399"/>
      <c r="H33" s="399"/>
      <c r="I33" s="24"/>
      <c r="J33" s="118" t="s">
        <v>569</v>
      </c>
      <c r="K33" s="116"/>
    </row>
    <row r="34" spans="1:11" s="1" customFormat="1" ht="22.5" customHeight="1" x14ac:dyDescent="0.35">
      <c r="A34" s="148" t="s">
        <v>98</v>
      </c>
      <c r="B34" s="148"/>
      <c r="C34" s="148"/>
      <c r="D34" s="148"/>
      <c r="E34" s="148"/>
      <c r="F34" s="148"/>
      <c r="G34" s="148"/>
      <c r="H34" s="148"/>
      <c r="I34" s="148"/>
      <c r="J34" s="148"/>
    </row>
    <row r="35" spans="1:11" s="1" customFormat="1" ht="18.5" x14ac:dyDescent="0.35">
      <c r="A35" s="192" t="s">
        <v>99</v>
      </c>
      <c r="B35" s="192"/>
      <c r="C35" s="192"/>
      <c r="D35" s="192"/>
      <c r="E35" s="192"/>
      <c r="F35" s="192"/>
      <c r="G35" s="192"/>
      <c r="H35" s="192"/>
      <c r="I35" s="192"/>
      <c r="J35" s="192"/>
    </row>
    <row r="36" spans="1:11" s="1" customFormat="1" ht="33.75" customHeight="1" x14ac:dyDescent="0.35">
      <c r="A36" s="419" t="s">
        <v>570</v>
      </c>
      <c r="B36" s="83" t="s">
        <v>101</v>
      </c>
      <c r="C36" s="81">
        <v>41.66</v>
      </c>
      <c r="D36" s="84">
        <f>(I36-I41)*100/I36</f>
        <v>44</v>
      </c>
      <c r="E36" s="82">
        <f>+D36/C36</f>
        <v>1.0561689870379261</v>
      </c>
      <c r="F36" s="207" t="s">
        <v>102</v>
      </c>
      <c r="G36" s="208"/>
      <c r="H36" s="209"/>
      <c r="I36" s="85">
        <f>I37+I39+1</f>
        <v>25</v>
      </c>
      <c r="J36" s="67"/>
    </row>
    <row r="37" spans="1:11" s="1" customFormat="1" ht="33.75" customHeight="1" x14ac:dyDescent="0.35">
      <c r="A37" s="146"/>
      <c r="B37" s="173" t="s">
        <v>103</v>
      </c>
      <c r="C37" s="170">
        <v>0.53</v>
      </c>
      <c r="D37" s="238">
        <f>I37/I39</f>
        <v>0.5</v>
      </c>
      <c r="E37" s="164">
        <f>C37/D37</f>
        <v>1.06</v>
      </c>
      <c r="F37" s="126" t="s">
        <v>265</v>
      </c>
      <c r="G37" s="126"/>
      <c r="H37" s="126"/>
      <c r="I37" s="17">
        <v>8</v>
      </c>
      <c r="J37" s="149"/>
    </row>
    <row r="38" spans="1:11" s="1" customFormat="1" ht="33.75" customHeight="1" x14ac:dyDescent="0.35">
      <c r="A38" s="146"/>
      <c r="B38" s="174"/>
      <c r="C38" s="171"/>
      <c r="D38" s="239"/>
      <c r="E38" s="165"/>
      <c r="F38" s="126" t="s">
        <v>105</v>
      </c>
      <c r="G38" s="126"/>
      <c r="H38" s="126"/>
      <c r="I38" s="17">
        <v>2</v>
      </c>
      <c r="J38" s="150"/>
    </row>
    <row r="39" spans="1:11" s="1" customFormat="1" ht="33.75" customHeight="1" x14ac:dyDescent="0.35">
      <c r="A39" s="146"/>
      <c r="B39" s="174"/>
      <c r="C39" s="171"/>
      <c r="D39" s="239"/>
      <c r="E39" s="165"/>
      <c r="F39" s="126" t="s">
        <v>106</v>
      </c>
      <c r="G39" s="126"/>
      <c r="H39" s="126"/>
      <c r="I39" s="17">
        <v>16</v>
      </c>
      <c r="J39" s="150"/>
    </row>
    <row r="40" spans="1:11" s="1" customFormat="1" ht="29.25" customHeight="1" x14ac:dyDescent="0.35">
      <c r="A40" s="146"/>
      <c r="B40" s="174"/>
      <c r="C40" s="171"/>
      <c r="D40" s="239"/>
      <c r="E40" s="165"/>
      <c r="F40" s="126" t="s">
        <v>107</v>
      </c>
      <c r="G40" s="126"/>
      <c r="H40" s="126"/>
      <c r="I40" s="17">
        <v>16</v>
      </c>
      <c r="J40" s="150"/>
    </row>
    <row r="41" spans="1:11" s="1" customFormat="1" ht="29.25" customHeight="1" x14ac:dyDescent="0.35">
      <c r="A41" s="146"/>
      <c r="B41" s="175"/>
      <c r="C41" s="172"/>
      <c r="D41" s="240"/>
      <c r="E41" s="166"/>
      <c r="F41" s="195" t="s">
        <v>108</v>
      </c>
      <c r="G41" s="196"/>
      <c r="H41" s="197"/>
      <c r="I41" s="17">
        <v>14</v>
      </c>
      <c r="J41" s="151"/>
    </row>
    <row r="42" spans="1:11" s="1" customFormat="1" ht="39.75" customHeight="1" x14ac:dyDescent="0.35">
      <c r="A42" s="146"/>
      <c r="B42" s="137" t="s">
        <v>109</v>
      </c>
      <c r="C42" s="127">
        <v>3.8</v>
      </c>
      <c r="D42" s="122">
        <f>(I36-I42)/I42</f>
        <v>4</v>
      </c>
      <c r="E42" s="123">
        <f>D42/C42</f>
        <v>1.0526315789473684</v>
      </c>
      <c r="F42" s="125" t="s">
        <v>110</v>
      </c>
      <c r="G42" s="125"/>
      <c r="H42" s="125"/>
      <c r="I42" s="17">
        <v>5</v>
      </c>
      <c r="J42" s="124"/>
    </row>
    <row r="43" spans="1:11" s="1" customFormat="1" ht="33.75" customHeight="1" x14ac:dyDescent="0.35">
      <c r="A43" s="146"/>
      <c r="B43" s="137"/>
      <c r="C43" s="127"/>
      <c r="D43" s="122"/>
      <c r="E43" s="123"/>
      <c r="F43" s="125" t="s">
        <v>111</v>
      </c>
      <c r="G43" s="125"/>
      <c r="H43" s="125"/>
      <c r="I43" s="17">
        <v>324685</v>
      </c>
      <c r="J43" s="124"/>
    </row>
    <row r="44" spans="1:11" s="1" customFormat="1" ht="33.75" customHeight="1" x14ac:dyDescent="0.35">
      <c r="A44" s="146"/>
      <c r="B44" s="137"/>
      <c r="C44" s="127"/>
      <c r="D44" s="122"/>
      <c r="E44" s="123"/>
      <c r="F44" s="185" t="s">
        <v>112</v>
      </c>
      <c r="G44" s="185"/>
      <c r="H44" s="185"/>
      <c r="I44" s="17">
        <v>235974</v>
      </c>
      <c r="J44" s="124"/>
    </row>
    <row r="45" spans="1:11" s="1" customFormat="1" ht="36.75" customHeight="1" x14ac:dyDescent="0.35">
      <c r="A45" s="417" t="s">
        <v>571</v>
      </c>
      <c r="B45" s="173" t="s">
        <v>114</v>
      </c>
      <c r="C45" s="170">
        <v>40</v>
      </c>
      <c r="D45" s="217">
        <f>I45*100/I36</f>
        <v>48</v>
      </c>
      <c r="E45" s="164">
        <f>D45/C45</f>
        <v>1.2</v>
      </c>
      <c r="F45" s="125" t="s">
        <v>372</v>
      </c>
      <c r="G45" s="125"/>
      <c r="H45" s="125"/>
      <c r="I45" s="17">
        <v>12</v>
      </c>
      <c r="J45" s="418" t="s">
        <v>572</v>
      </c>
    </row>
    <row r="46" spans="1:11" s="1" customFormat="1" ht="38.25" customHeight="1" x14ac:dyDescent="0.35">
      <c r="A46" s="146"/>
      <c r="B46" s="175"/>
      <c r="C46" s="172"/>
      <c r="D46" s="218"/>
      <c r="E46" s="166"/>
      <c r="F46" s="186" t="s">
        <v>116</v>
      </c>
      <c r="G46" s="187"/>
      <c r="H46" s="188"/>
      <c r="I46" s="17">
        <v>12</v>
      </c>
      <c r="J46" s="418"/>
      <c r="K46" s="108"/>
    </row>
    <row r="47" spans="1:11" s="1" customFormat="1" ht="57" customHeight="1" x14ac:dyDescent="0.35">
      <c r="A47" s="146"/>
      <c r="B47" s="27" t="s">
        <v>117</v>
      </c>
      <c r="C47" s="38">
        <v>60</v>
      </c>
      <c r="D47" s="66">
        <f>I47/(I36-I38)</f>
        <v>28.434782608695652</v>
      </c>
      <c r="E47" s="28">
        <f>D47/C47</f>
        <v>0.47391304347826085</v>
      </c>
      <c r="F47" s="125" t="s">
        <v>118</v>
      </c>
      <c r="G47" s="125"/>
      <c r="H47" s="125"/>
      <c r="I47" s="17">
        <v>654</v>
      </c>
      <c r="J47" s="42" t="s">
        <v>573</v>
      </c>
      <c r="K47" s="105"/>
    </row>
    <row r="48" spans="1:11" s="1" customFormat="1" ht="18.5" x14ac:dyDescent="0.45">
      <c r="A48" s="183" t="s">
        <v>119</v>
      </c>
      <c r="B48" s="183"/>
      <c r="C48" s="183"/>
      <c r="D48" s="183"/>
      <c r="E48" s="183"/>
      <c r="F48" s="183"/>
      <c r="G48" s="183"/>
      <c r="H48" s="183"/>
      <c r="I48" s="183"/>
      <c r="J48" s="183"/>
    </row>
    <row r="49" spans="1:11" s="1" customFormat="1" ht="33.75" customHeight="1" x14ac:dyDescent="0.35">
      <c r="A49" s="252" t="s">
        <v>574</v>
      </c>
      <c r="B49" s="173" t="s">
        <v>121</v>
      </c>
      <c r="C49" s="393" t="s">
        <v>575</v>
      </c>
      <c r="D49" s="180">
        <f>I49+I51+I52+I53</f>
        <v>0</v>
      </c>
      <c r="E49" s="219" t="e">
        <f>D49/C49</f>
        <v>#VALUE!</v>
      </c>
      <c r="F49" s="125" t="s">
        <v>326</v>
      </c>
      <c r="G49" s="125"/>
      <c r="H49" s="125"/>
      <c r="I49" s="17">
        <v>0</v>
      </c>
      <c r="J49" s="422"/>
      <c r="K49" s="115"/>
    </row>
    <row r="50" spans="1:11" s="1" customFormat="1" ht="36.75" customHeight="1" x14ac:dyDescent="0.35">
      <c r="A50" s="253"/>
      <c r="B50" s="174"/>
      <c r="C50" s="394"/>
      <c r="D50" s="181"/>
      <c r="E50" s="220"/>
      <c r="F50" s="126" t="s">
        <v>123</v>
      </c>
      <c r="G50" s="126"/>
      <c r="H50" s="126"/>
      <c r="I50" s="17">
        <v>0</v>
      </c>
      <c r="J50" s="150"/>
    </row>
    <row r="51" spans="1:11" s="1" customFormat="1" ht="33.75" customHeight="1" x14ac:dyDescent="0.35">
      <c r="A51" s="253"/>
      <c r="B51" s="174"/>
      <c r="C51" s="394"/>
      <c r="D51" s="181"/>
      <c r="E51" s="220"/>
      <c r="F51" s="125" t="s">
        <v>124</v>
      </c>
      <c r="G51" s="125"/>
      <c r="H51" s="125"/>
      <c r="I51" s="17">
        <v>0</v>
      </c>
      <c r="J51" s="150"/>
    </row>
    <row r="52" spans="1:11" s="1" customFormat="1" ht="33.75" customHeight="1" x14ac:dyDescent="0.35">
      <c r="A52" s="253"/>
      <c r="B52" s="174"/>
      <c r="C52" s="394"/>
      <c r="D52" s="181"/>
      <c r="E52" s="220"/>
      <c r="F52" s="125" t="s">
        <v>125</v>
      </c>
      <c r="G52" s="125"/>
      <c r="H52" s="125"/>
      <c r="I52" s="17">
        <v>0</v>
      </c>
      <c r="J52" s="150"/>
    </row>
    <row r="53" spans="1:11" s="1" customFormat="1" ht="21.75" customHeight="1" x14ac:dyDescent="0.35">
      <c r="A53" s="253"/>
      <c r="B53" s="175"/>
      <c r="C53" s="395"/>
      <c r="D53" s="182"/>
      <c r="E53" s="221"/>
      <c r="F53" s="195" t="s">
        <v>126</v>
      </c>
      <c r="G53" s="196"/>
      <c r="H53" s="197"/>
      <c r="I53" s="17">
        <v>0</v>
      </c>
      <c r="J53" s="151"/>
    </row>
    <row r="54" spans="1:11" s="1" customFormat="1" ht="33.75" customHeight="1" x14ac:dyDescent="0.35">
      <c r="A54" s="253"/>
      <c r="B54" s="173" t="s">
        <v>127</v>
      </c>
      <c r="C54" s="393">
        <v>28500</v>
      </c>
      <c r="D54" s="180">
        <f>SUM(I54+I60+I61+I62)</f>
        <v>34250</v>
      </c>
      <c r="E54" s="219">
        <f>D54/C54</f>
        <v>1.2017543859649122</v>
      </c>
      <c r="F54" s="125" t="s">
        <v>128</v>
      </c>
      <c r="G54" s="125"/>
      <c r="H54" s="125"/>
      <c r="I54" s="90">
        <f>SUM(I55:I59)</f>
        <v>0</v>
      </c>
      <c r="J54" s="396" t="s">
        <v>576</v>
      </c>
      <c r="K54" s="107"/>
    </row>
    <row r="55" spans="1:11" s="1" customFormat="1" ht="33.75" customHeight="1" x14ac:dyDescent="0.35">
      <c r="A55" s="253"/>
      <c r="B55" s="174"/>
      <c r="C55" s="394"/>
      <c r="D55" s="181"/>
      <c r="E55" s="220"/>
      <c r="F55" s="249" t="s">
        <v>129</v>
      </c>
      <c r="G55" s="250"/>
      <c r="H55" s="251"/>
      <c r="I55" s="26">
        <v>0</v>
      </c>
      <c r="J55" s="150"/>
    </row>
    <row r="56" spans="1:11" s="1" customFormat="1" ht="33.75" customHeight="1" x14ac:dyDescent="0.35">
      <c r="A56" s="253"/>
      <c r="B56" s="174"/>
      <c r="C56" s="394"/>
      <c r="D56" s="181"/>
      <c r="E56" s="220"/>
      <c r="F56" s="249" t="s">
        <v>130</v>
      </c>
      <c r="G56" s="250"/>
      <c r="H56" s="251"/>
      <c r="I56" s="26">
        <v>0</v>
      </c>
      <c r="J56" s="150"/>
    </row>
    <row r="57" spans="1:11" s="1" customFormat="1" ht="33.75" customHeight="1" x14ac:dyDescent="0.35">
      <c r="A57" s="253"/>
      <c r="B57" s="174"/>
      <c r="C57" s="394"/>
      <c r="D57" s="181"/>
      <c r="E57" s="220"/>
      <c r="F57" s="249" t="s">
        <v>131</v>
      </c>
      <c r="G57" s="250"/>
      <c r="H57" s="251"/>
      <c r="I57" s="26">
        <v>0</v>
      </c>
      <c r="J57" s="150"/>
    </row>
    <row r="58" spans="1:11" s="1" customFormat="1" ht="33.75" customHeight="1" x14ac:dyDescent="0.35">
      <c r="A58" s="253"/>
      <c r="B58" s="174"/>
      <c r="C58" s="394"/>
      <c r="D58" s="181"/>
      <c r="E58" s="220"/>
      <c r="F58" s="249" t="s">
        <v>132</v>
      </c>
      <c r="G58" s="250"/>
      <c r="H58" s="251"/>
      <c r="I58" s="26">
        <v>0</v>
      </c>
      <c r="J58" s="150"/>
    </row>
    <row r="59" spans="1:11" s="1" customFormat="1" ht="33.75" customHeight="1" x14ac:dyDescent="0.35">
      <c r="A59" s="253"/>
      <c r="B59" s="174"/>
      <c r="C59" s="394"/>
      <c r="D59" s="181"/>
      <c r="E59" s="220"/>
      <c r="F59" s="249" t="s">
        <v>133</v>
      </c>
      <c r="G59" s="250"/>
      <c r="H59" s="251"/>
      <c r="I59" s="26">
        <v>0</v>
      </c>
      <c r="J59" s="150"/>
    </row>
    <row r="60" spans="1:11" s="1" customFormat="1" ht="27.75" customHeight="1" x14ac:dyDescent="0.35">
      <c r="A60" s="253"/>
      <c r="B60" s="174"/>
      <c r="C60" s="394"/>
      <c r="D60" s="181"/>
      <c r="E60" s="220"/>
      <c r="F60" s="125" t="s">
        <v>134</v>
      </c>
      <c r="G60" s="125"/>
      <c r="H60" s="125"/>
      <c r="I60" s="17">
        <v>0</v>
      </c>
      <c r="J60" s="150"/>
    </row>
    <row r="61" spans="1:11" s="1" customFormat="1" ht="27.75" customHeight="1" x14ac:dyDescent="0.35">
      <c r="A61" s="253"/>
      <c r="B61" s="174"/>
      <c r="C61" s="394"/>
      <c r="D61" s="181"/>
      <c r="E61" s="220"/>
      <c r="F61" s="125" t="s">
        <v>135</v>
      </c>
      <c r="G61" s="125"/>
      <c r="H61" s="125"/>
      <c r="I61" s="17">
        <v>0</v>
      </c>
      <c r="J61" s="150"/>
    </row>
    <row r="62" spans="1:11" s="1" customFormat="1" ht="27.75" customHeight="1" x14ac:dyDescent="0.35">
      <c r="A62" s="253"/>
      <c r="B62" s="175"/>
      <c r="C62" s="395"/>
      <c r="D62" s="182"/>
      <c r="E62" s="221"/>
      <c r="F62" s="195" t="s">
        <v>136</v>
      </c>
      <c r="G62" s="196"/>
      <c r="H62" s="197"/>
      <c r="I62" s="17">
        <v>34250</v>
      </c>
      <c r="J62" s="151"/>
    </row>
    <row r="63" spans="1:11" s="1" customFormat="1" ht="18.5" x14ac:dyDescent="0.35">
      <c r="A63" s="192" t="s">
        <v>137</v>
      </c>
      <c r="B63" s="192"/>
      <c r="C63" s="192"/>
      <c r="D63" s="192"/>
      <c r="E63" s="192"/>
      <c r="F63" s="192"/>
      <c r="G63" s="192"/>
      <c r="H63" s="192"/>
      <c r="I63" s="192"/>
      <c r="J63" s="192"/>
    </row>
    <row r="64" spans="1:11" s="1" customFormat="1" ht="33.75" customHeight="1" x14ac:dyDescent="0.35">
      <c r="A64" s="146" t="s">
        <v>577</v>
      </c>
      <c r="B64" s="137" t="s">
        <v>139</v>
      </c>
      <c r="C64" s="392">
        <v>195</v>
      </c>
      <c r="D64" s="122">
        <f>I70/(I64+I65+I67-I68-I69)</f>
        <v>122.75690607734806</v>
      </c>
      <c r="E64" s="123">
        <f>C64/D64</f>
        <v>1.5885053332733248</v>
      </c>
      <c r="F64" s="125" t="s">
        <v>140</v>
      </c>
      <c r="G64" s="125"/>
      <c r="H64" s="125"/>
      <c r="I64" s="17">
        <v>0</v>
      </c>
      <c r="J64" s="124" t="s">
        <v>578</v>
      </c>
    </row>
    <row r="65" spans="1:10" s="1" customFormat="1" ht="33.75" customHeight="1" x14ac:dyDescent="0.35">
      <c r="A65" s="146"/>
      <c r="B65" s="137"/>
      <c r="C65" s="392"/>
      <c r="D65" s="122"/>
      <c r="E65" s="123"/>
      <c r="F65" s="125" t="s">
        <v>141</v>
      </c>
      <c r="G65" s="125"/>
      <c r="H65" s="125"/>
      <c r="I65" s="17">
        <v>111</v>
      </c>
      <c r="J65" s="124"/>
    </row>
    <row r="66" spans="1:10" s="1" customFormat="1" ht="33.75" customHeight="1" x14ac:dyDescent="0.35">
      <c r="A66" s="146"/>
      <c r="B66" s="137"/>
      <c r="C66" s="392"/>
      <c r="D66" s="122"/>
      <c r="E66" s="123"/>
      <c r="F66" s="126" t="s">
        <v>142</v>
      </c>
      <c r="G66" s="126"/>
      <c r="H66" s="126"/>
      <c r="I66" s="17">
        <v>0</v>
      </c>
      <c r="J66" s="124"/>
    </row>
    <row r="67" spans="1:10" s="1" customFormat="1" ht="46.5" customHeight="1" x14ac:dyDescent="0.35">
      <c r="A67" s="146"/>
      <c r="B67" s="137"/>
      <c r="C67" s="392"/>
      <c r="D67" s="122"/>
      <c r="E67" s="123"/>
      <c r="F67" s="125" t="s">
        <v>143</v>
      </c>
      <c r="G67" s="125"/>
      <c r="H67" s="125"/>
      <c r="I67" s="17">
        <v>70</v>
      </c>
      <c r="J67" s="124"/>
    </row>
    <row r="68" spans="1:10" s="1" customFormat="1" ht="43.5" customHeight="1" x14ac:dyDescent="0.35">
      <c r="A68" s="146"/>
      <c r="B68" s="137"/>
      <c r="C68" s="392"/>
      <c r="D68" s="122"/>
      <c r="E68" s="123"/>
      <c r="F68" s="125" t="s">
        <v>144</v>
      </c>
      <c r="G68" s="125"/>
      <c r="H68" s="125"/>
      <c r="I68" s="17">
        <v>0</v>
      </c>
      <c r="J68" s="124"/>
    </row>
    <row r="69" spans="1:10" s="1" customFormat="1" ht="33.75" customHeight="1" x14ac:dyDescent="0.35">
      <c r="A69" s="146"/>
      <c r="B69" s="137"/>
      <c r="C69" s="392"/>
      <c r="D69" s="122"/>
      <c r="E69" s="123"/>
      <c r="F69" s="125" t="s">
        <v>145</v>
      </c>
      <c r="G69" s="125"/>
      <c r="H69" s="125"/>
      <c r="I69" s="17">
        <v>0</v>
      </c>
      <c r="J69" s="124"/>
    </row>
    <row r="70" spans="1:10" s="1" customFormat="1" ht="48.75" customHeight="1" x14ac:dyDescent="0.35">
      <c r="A70" s="146"/>
      <c r="B70" s="137"/>
      <c r="C70" s="392"/>
      <c r="D70" s="122"/>
      <c r="E70" s="123"/>
      <c r="F70" s="125" t="s">
        <v>266</v>
      </c>
      <c r="G70" s="125"/>
      <c r="H70" s="125"/>
      <c r="I70" s="17">
        <v>22219</v>
      </c>
      <c r="J70" s="124"/>
    </row>
    <row r="71" spans="1:10" s="1" customFormat="1" ht="33.75" customHeight="1" x14ac:dyDescent="0.35">
      <c r="A71" s="146"/>
      <c r="B71" s="137"/>
      <c r="C71" s="392"/>
      <c r="D71" s="122"/>
      <c r="E71" s="123"/>
      <c r="F71" s="126" t="s">
        <v>147</v>
      </c>
      <c r="G71" s="126"/>
      <c r="H71" s="126"/>
      <c r="I71" s="17">
        <v>0</v>
      </c>
      <c r="J71" s="124"/>
    </row>
    <row r="72" spans="1:10" s="1" customFormat="1" ht="33.75" customHeight="1" x14ac:dyDescent="0.35">
      <c r="A72" s="146" t="s">
        <v>579</v>
      </c>
      <c r="B72" s="137" t="s">
        <v>149</v>
      </c>
      <c r="C72" s="392" t="s">
        <v>580</v>
      </c>
      <c r="D72" s="122" t="e">
        <f>I77/I72</f>
        <v>#DIV/0!</v>
      </c>
      <c r="E72" s="123" t="e">
        <f>C72/D72</f>
        <v>#VALUE!</v>
      </c>
      <c r="F72" s="125" t="s">
        <v>267</v>
      </c>
      <c r="G72" s="125"/>
      <c r="H72" s="125"/>
      <c r="I72" s="19">
        <f>SUM(I73:I74)</f>
        <v>0</v>
      </c>
      <c r="J72" s="421" t="s">
        <v>581</v>
      </c>
    </row>
    <row r="73" spans="1:10" s="1" customFormat="1" ht="33.75" customHeight="1" x14ac:dyDescent="0.35">
      <c r="A73" s="146"/>
      <c r="B73" s="137"/>
      <c r="C73" s="392"/>
      <c r="D73" s="122"/>
      <c r="E73" s="123"/>
      <c r="F73" s="185" t="s">
        <v>151</v>
      </c>
      <c r="G73" s="185"/>
      <c r="H73" s="185"/>
      <c r="I73" s="17">
        <v>0</v>
      </c>
      <c r="J73" s="124"/>
    </row>
    <row r="74" spans="1:10" s="1" customFormat="1" ht="48.75" customHeight="1" x14ac:dyDescent="0.35">
      <c r="A74" s="146"/>
      <c r="B74" s="137"/>
      <c r="C74" s="392"/>
      <c r="D74" s="122"/>
      <c r="E74" s="123"/>
      <c r="F74" s="185" t="s">
        <v>152</v>
      </c>
      <c r="G74" s="185"/>
      <c r="H74" s="185"/>
      <c r="I74" s="17">
        <v>0</v>
      </c>
      <c r="J74" s="124"/>
    </row>
    <row r="75" spans="1:10" s="1" customFormat="1" ht="48.75" customHeight="1" x14ac:dyDescent="0.35">
      <c r="A75" s="146"/>
      <c r="B75" s="137" t="s">
        <v>153</v>
      </c>
      <c r="C75" s="392" t="s">
        <v>580</v>
      </c>
      <c r="D75" s="122" t="e">
        <f>I77/I75</f>
        <v>#DIV/0!</v>
      </c>
      <c r="E75" s="123" t="e">
        <f>C75/D75</f>
        <v>#VALUE!</v>
      </c>
      <c r="F75" s="125" t="s">
        <v>154</v>
      </c>
      <c r="G75" s="125"/>
      <c r="H75" s="125"/>
      <c r="I75" s="17">
        <v>0</v>
      </c>
      <c r="J75" s="420"/>
    </row>
    <row r="76" spans="1:10" s="1" customFormat="1" ht="33.75" customHeight="1" x14ac:dyDescent="0.35">
      <c r="A76" s="146"/>
      <c r="B76" s="137"/>
      <c r="C76" s="392"/>
      <c r="D76" s="122"/>
      <c r="E76" s="123"/>
      <c r="F76" s="125" t="s">
        <v>155</v>
      </c>
      <c r="G76" s="125"/>
      <c r="H76" s="125"/>
      <c r="I76" s="17">
        <v>0</v>
      </c>
      <c r="J76" s="124"/>
    </row>
    <row r="77" spans="1:10" s="1" customFormat="1" ht="33.75" customHeight="1" x14ac:dyDescent="0.35">
      <c r="A77" s="146"/>
      <c r="B77" s="137"/>
      <c r="C77" s="392"/>
      <c r="D77" s="122"/>
      <c r="E77" s="123"/>
      <c r="F77" s="125" t="s">
        <v>156</v>
      </c>
      <c r="G77" s="125"/>
      <c r="H77" s="125"/>
      <c r="I77" s="17">
        <v>0</v>
      </c>
      <c r="J77" s="124"/>
    </row>
    <row r="78" spans="1:10" s="1" customFormat="1" ht="18.5" x14ac:dyDescent="0.35">
      <c r="A78" s="192" t="s">
        <v>157</v>
      </c>
      <c r="B78" s="192"/>
      <c r="C78" s="192"/>
      <c r="D78" s="192"/>
      <c r="E78" s="192"/>
      <c r="F78" s="192"/>
      <c r="G78" s="192"/>
      <c r="H78" s="192"/>
      <c r="I78" s="192"/>
      <c r="J78" s="192"/>
    </row>
    <row r="79" spans="1:10" s="1" customFormat="1" ht="33.75" customHeight="1" x14ac:dyDescent="0.35">
      <c r="A79" s="146" t="s">
        <v>582</v>
      </c>
      <c r="B79" s="193" t="s">
        <v>589</v>
      </c>
      <c r="C79" s="133">
        <v>0</v>
      </c>
      <c r="D79" s="122" t="e">
        <f>I80/I79*100</f>
        <v>#DIV/0!</v>
      </c>
      <c r="E79" s="123" t="e">
        <f>+D79/C79</f>
        <v>#DIV/0!</v>
      </c>
      <c r="F79" s="423" t="s">
        <v>590</v>
      </c>
      <c r="G79" s="423"/>
      <c r="H79" s="423"/>
      <c r="I79" s="31">
        <v>0</v>
      </c>
      <c r="J79" s="420"/>
    </row>
    <row r="80" spans="1:10" s="1" customFormat="1" ht="56.25" customHeight="1" x14ac:dyDescent="0.35">
      <c r="A80" s="146"/>
      <c r="B80" s="193"/>
      <c r="C80" s="133"/>
      <c r="D80" s="122"/>
      <c r="E80" s="123"/>
      <c r="F80" s="423" t="s">
        <v>591</v>
      </c>
      <c r="G80" s="423"/>
      <c r="H80" s="423"/>
      <c r="I80" s="31">
        <v>0</v>
      </c>
      <c r="J80" s="124"/>
    </row>
    <row r="81" spans="1:11" s="1" customFormat="1" ht="18.5" x14ac:dyDescent="0.35">
      <c r="A81" s="192" t="s">
        <v>162</v>
      </c>
      <c r="B81" s="192"/>
      <c r="C81" s="192"/>
      <c r="D81" s="192"/>
      <c r="E81" s="192"/>
      <c r="F81" s="192"/>
      <c r="G81" s="192"/>
      <c r="H81" s="192"/>
      <c r="I81" s="192"/>
      <c r="J81" s="192"/>
    </row>
    <row r="82" spans="1:11" s="1" customFormat="1" ht="120" customHeight="1" x14ac:dyDescent="0.35">
      <c r="A82" s="146" t="s">
        <v>583</v>
      </c>
      <c r="B82" s="91" t="s">
        <v>164</v>
      </c>
      <c r="C82" s="120">
        <v>0</v>
      </c>
      <c r="D82" s="26">
        <v>0</v>
      </c>
      <c r="E82" s="97"/>
      <c r="F82" s="298"/>
      <c r="G82" s="299"/>
      <c r="H82" s="299"/>
      <c r="I82" s="300"/>
      <c r="J82" s="119" t="s">
        <v>584</v>
      </c>
      <c r="K82" s="106"/>
    </row>
    <row r="83" spans="1:11" s="1" customFormat="1" ht="204.65" customHeight="1" x14ac:dyDescent="0.35">
      <c r="A83" s="146"/>
      <c r="B83" s="137" t="s">
        <v>166</v>
      </c>
      <c r="C83" s="393">
        <v>5</v>
      </c>
      <c r="D83" s="122">
        <f>I84/I83*100</f>
        <v>31.615253574327973</v>
      </c>
      <c r="E83" s="164">
        <f>+D83/C83</f>
        <v>6.3230507148655946</v>
      </c>
      <c r="F83" s="195" t="s">
        <v>167</v>
      </c>
      <c r="G83" s="196"/>
      <c r="H83" s="197"/>
      <c r="I83" s="109">
        <v>150992.01999999999</v>
      </c>
      <c r="J83" s="110" t="s">
        <v>585</v>
      </c>
      <c r="K83" s="114"/>
    </row>
    <row r="84" spans="1:11" s="1" customFormat="1" ht="219" customHeight="1" x14ac:dyDescent="0.35">
      <c r="A84" s="146"/>
      <c r="B84" s="137"/>
      <c r="C84" s="395"/>
      <c r="D84" s="122"/>
      <c r="E84" s="166"/>
      <c r="F84" s="195" t="s">
        <v>168</v>
      </c>
      <c r="G84" s="196"/>
      <c r="H84" s="197"/>
      <c r="I84" s="29">
        <v>47736.51</v>
      </c>
      <c r="J84" s="110" t="s">
        <v>586</v>
      </c>
    </row>
    <row r="85" spans="1:11" s="1" customFormat="1" x14ac:dyDescent="0.35">
      <c r="C85" s="2"/>
      <c r="D85" s="2"/>
      <c r="E85" s="3"/>
      <c r="I85" s="2"/>
      <c r="J85" s="32"/>
    </row>
    <row r="86" spans="1:11" s="1" customFormat="1" ht="15.5" x14ac:dyDescent="0.35">
      <c r="A86" s="7"/>
      <c r="B86" s="7"/>
      <c r="C86" s="190"/>
      <c r="D86" s="190"/>
      <c r="E86" s="190"/>
      <c r="I86" s="2"/>
      <c r="J86" s="32"/>
    </row>
    <row r="87" spans="1:11" s="1" customFormat="1" ht="15.5" x14ac:dyDescent="0.35">
      <c r="A87" s="76" t="s">
        <v>587</v>
      </c>
      <c r="B87" s="76"/>
      <c r="C87" s="191" t="s">
        <v>588</v>
      </c>
      <c r="D87" s="191"/>
      <c r="E87" s="191"/>
      <c r="I87" s="2"/>
      <c r="J87" s="32"/>
    </row>
    <row r="88" spans="1:11" s="1" customFormat="1" x14ac:dyDescent="0.35">
      <c r="A88" s="8" t="s">
        <v>170</v>
      </c>
      <c r="B88" s="8" t="s">
        <v>171</v>
      </c>
      <c r="C88" s="189" t="s">
        <v>172</v>
      </c>
      <c r="D88" s="189"/>
      <c r="E88" s="189"/>
      <c r="I88" s="2"/>
      <c r="J88" s="32"/>
    </row>
    <row r="89" spans="1:11" x14ac:dyDescent="0.35">
      <c r="D89" s="53"/>
      <c r="E89"/>
      <c r="I89"/>
      <c r="J89"/>
    </row>
    <row r="90" spans="1:11" x14ac:dyDescent="0.35">
      <c r="D90" s="53"/>
      <c r="E90"/>
      <c r="I90"/>
      <c r="J90"/>
    </row>
    <row r="91" spans="1:11" x14ac:dyDescent="0.35">
      <c r="D91" s="53"/>
      <c r="E91"/>
      <c r="I91"/>
      <c r="J91"/>
    </row>
  </sheetData>
  <sheetProtection algorithmName="SHA-512" hashValue="SZ5QMwuaO7SqAQp6VZXT4qV1hlLylY5glhwuY52TRkOYDUoRoOBt9d2RCE69volnRhPivm/J998K+EPkNGUKvg==" saltValue="oJlEoGEBU3tN07r/jUQ8Hw==" spinCount="100000" sheet="1" formatCells="0" formatColumns="0" formatRows="0" selectLockedCells="1"/>
  <mergeCells count="153">
    <mergeCell ref="A48:J48"/>
    <mergeCell ref="A49:A62"/>
    <mergeCell ref="B49:B53"/>
    <mergeCell ref="C49:C53"/>
    <mergeCell ref="D49:D53"/>
    <mergeCell ref="E49:E53"/>
    <mergeCell ref="J49:J53"/>
    <mergeCell ref="F53:H53"/>
    <mergeCell ref="F59:H59"/>
    <mergeCell ref="F60:H60"/>
    <mergeCell ref="F61:H61"/>
    <mergeCell ref="F62:H62"/>
    <mergeCell ref="F55:H55"/>
    <mergeCell ref="D72:D74"/>
    <mergeCell ref="E72:E74"/>
    <mergeCell ref="J72:J74"/>
    <mergeCell ref="F74:H74"/>
    <mergeCell ref="B75:B77"/>
    <mergeCell ref="C75:C77"/>
    <mergeCell ref="D75:D77"/>
    <mergeCell ref="C87:E87"/>
    <mergeCell ref="E75:E77"/>
    <mergeCell ref="J75:J77"/>
    <mergeCell ref="F77:H77"/>
    <mergeCell ref="F75:H75"/>
    <mergeCell ref="F76:H76"/>
    <mergeCell ref="C88:E88"/>
    <mergeCell ref="A78:J78"/>
    <mergeCell ref="A79:A80"/>
    <mergeCell ref="B79:B80"/>
    <mergeCell ref="C79:C80"/>
    <mergeCell ref="D79:D80"/>
    <mergeCell ref="E79:E80"/>
    <mergeCell ref="F79:H79"/>
    <mergeCell ref="J79:J80"/>
    <mergeCell ref="F80:H80"/>
    <mergeCell ref="C86:E86"/>
    <mergeCell ref="A82:A84"/>
    <mergeCell ref="F82:I82"/>
    <mergeCell ref="B83:B84"/>
    <mergeCell ref="C83:C84"/>
    <mergeCell ref="D83:D84"/>
    <mergeCell ref="E83:E84"/>
    <mergeCell ref="F83:H83"/>
    <mergeCell ref="F84:H84"/>
    <mergeCell ref="A81:J81"/>
    <mergeCell ref="A72:A77"/>
    <mergeCell ref="B72:B74"/>
    <mergeCell ref="C72:C74"/>
    <mergeCell ref="F45:H45"/>
    <mergeCell ref="A36:A44"/>
    <mergeCell ref="B37:B41"/>
    <mergeCell ref="C37:C41"/>
    <mergeCell ref="D37:D41"/>
    <mergeCell ref="E37:E41"/>
    <mergeCell ref="F68:H68"/>
    <mergeCell ref="F72:H72"/>
    <mergeCell ref="F73:H73"/>
    <mergeCell ref="F71:H71"/>
    <mergeCell ref="F47:H47"/>
    <mergeCell ref="F49:H49"/>
    <mergeCell ref="F64:H64"/>
    <mergeCell ref="F69:H69"/>
    <mergeCell ref="F70:H70"/>
    <mergeCell ref="F65:H65"/>
    <mergeCell ref="F50:H50"/>
    <mergeCell ref="F51:H51"/>
    <mergeCell ref="F56:H56"/>
    <mergeCell ref="F57:H57"/>
    <mergeCell ref="F58:H58"/>
    <mergeCell ref="A34:J34"/>
    <mergeCell ref="A35:J35"/>
    <mergeCell ref="F52:H52"/>
    <mergeCell ref="A45:A47"/>
    <mergeCell ref="B45:B46"/>
    <mergeCell ref="J37:J41"/>
    <mergeCell ref="B42:B44"/>
    <mergeCell ref="C42:C44"/>
    <mergeCell ref="D42:D44"/>
    <mergeCell ref="E42:E44"/>
    <mergeCell ref="J42:J44"/>
    <mergeCell ref="F41:H41"/>
    <mergeCell ref="F44:H44"/>
    <mergeCell ref="F43:H43"/>
    <mergeCell ref="F40:H40"/>
    <mergeCell ref="F37:H37"/>
    <mergeCell ref="F38:H38"/>
    <mergeCell ref="F39:H39"/>
    <mergeCell ref="F42:H42"/>
    <mergeCell ref="C45:C46"/>
    <mergeCell ref="D45:D46"/>
    <mergeCell ref="E45:E46"/>
    <mergeCell ref="J45:J46"/>
    <mergeCell ref="F46:H46"/>
    <mergeCell ref="F20:H20"/>
    <mergeCell ref="F21:H21"/>
    <mergeCell ref="A23:J23"/>
    <mergeCell ref="A24:A25"/>
    <mergeCell ref="F24:H24"/>
    <mergeCell ref="A21:A22"/>
    <mergeCell ref="F22:H22"/>
    <mergeCell ref="A26:A27"/>
    <mergeCell ref="F26:H26"/>
    <mergeCell ref="F25:H25"/>
    <mergeCell ref="F27:H27"/>
    <mergeCell ref="I1:J1"/>
    <mergeCell ref="I2:J2"/>
    <mergeCell ref="I3:J3"/>
    <mergeCell ref="I4:J4"/>
    <mergeCell ref="I5:J5"/>
    <mergeCell ref="I6:J6"/>
    <mergeCell ref="F16:H16"/>
    <mergeCell ref="A17:J17"/>
    <mergeCell ref="A18:A19"/>
    <mergeCell ref="F18:H18"/>
    <mergeCell ref="A8:J8"/>
    <mergeCell ref="A10:D10"/>
    <mergeCell ref="E10:F10"/>
    <mergeCell ref="A11:D11"/>
    <mergeCell ref="E11:F11"/>
    <mergeCell ref="A12:D12"/>
    <mergeCell ref="E12:F12"/>
    <mergeCell ref="F19:H19"/>
    <mergeCell ref="A13:D13"/>
    <mergeCell ref="E13:F13"/>
    <mergeCell ref="A14:D14"/>
    <mergeCell ref="E14:F14"/>
    <mergeCell ref="A15:D15"/>
    <mergeCell ref="E15:F15"/>
    <mergeCell ref="F66:H66"/>
    <mergeCell ref="F67:H67"/>
    <mergeCell ref="F29:H29"/>
    <mergeCell ref="F30:H30"/>
    <mergeCell ref="F36:H36"/>
    <mergeCell ref="A63:J63"/>
    <mergeCell ref="A64:A71"/>
    <mergeCell ref="B64:B71"/>
    <mergeCell ref="C64:C71"/>
    <mergeCell ref="D64:D71"/>
    <mergeCell ref="E64:E71"/>
    <mergeCell ref="J64:J71"/>
    <mergeCell ref="B54:B62"/>
    <mergeCell ref="C54:C62"/>
    <mergeCell ref="D54:D62"/>
    <mergeCell ref="E54:E62"/>
    <mergeCell ref="F54:H54"/>
    <mergeCell ref="J54:J62"/>
    <mergeCell ref="A28:A30"/>
    <mergeCell ref="F28:H28"/>
    <mergeCell ref="A31:A32"/>
    <mergeCell ref="F31:H31"/>
    <mergeCell ref="F32:H32"/>
    <mergeCell ref="F33:H33"/>
  </mergeCells>
  <conditionalFormatting sqref="E18:E37 J18:J37">
    <cfRule type="expression" dxfId="5" priority="2">
      <formula>AND(OR($E18&gt;110%,$E18&lt;90%),ISBLANK($J18))</formula>
    </cfRule>
  </conditionalFormatting>
  <conditionalFormatting sqref="E42:E45 E47:E49">
    <cfRule type="expression" dxfId="4" priority="6">
      <formula>AND(OR($E42&gt;110%,$E42&lt;90%),ISBLANK($J42))</formula>
    </cfRule>
  </conditionalFormatting>
  <conditionalFormatting sqref="E54:E59 J54:J59">
    <cfRule type="expression" dxfId="3" priority="5">
      <formula>AND(OR($E54&gt;110%,$E54&lt;90%),ISBLANK($J54))</formula>
    </cfRule>
  </conditionalFormatting>
  <conditionalFormatting sqref="I11:J15">
    <cfRule type="expression" dxfId="2" priority="8">
      <formula>AND(OR($I11&gt;110%,$I11&lt;90%),ISBLANK($J11))</formula>
    </cfRule>
  </conditionalFormatting>
  <conditionalFormatting sqref="J42:J49">
    <cfRule type="expression" dxfId="1" priority="1">
      <formula>AND(OR($E42&gt;110%,$E42&lt;90%),ISBLANK($J42))</formula>
    </cfRule>
  </conditionalFormatting>
  <conditionalFormatting sqref="J63:J81 E63:E83 J83:J84">
    <cfRule type="expression" dxfId="0" priority="4">
      <formula>AND(OR($E63&gt;110%,$E63&lt;90%),ISBLANK($J63))</formula>
    </cfRule>
  </conditionalFormatting>
  <pageMargins left="0.7" right="0.7" top="0.75" bottom="0.75" header="0.3" footer="0.3"/>
  <pageSetup paperSize="9" scale="65" fitToHeight="0" orientation="landscape" horizontalDpi="4294967294" verticalDpi="4294967294" r:id="rId1"/>
  <rowBreaks count="5" manualBreakCount="5">
    <brk id="15" max="9" man="1"/>
    <brk id="21" max="9" man="1"/>
    <brk id="32" max="9" man="1"/>
    <brk id="50" max="9" man="1"/>
    <brk id="73" max="9"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bf887e72-8087-46f0-b811-6284910a14ed" xsi:nil="true"/>
    <lcf76f155ced4ddcb4097134ff3c332f xmlns="08c3e16f-88a0-48e7-a088-ebf431f5e9d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2B6CFA33A21DE4298CD545877D2382E" ma:contentTypeVersion="13" ma:contentTypeDescription="Create a new document." ma:contentTypeScope="" ma:versionID="7e68087b82586b71f496ddfdc91488c5">
  <xsd:schema xmlns:xsd="http://www.w3.org/2001/XMLSchema" xmlns:xs="http://www.w3.org/2001/XMLSchema" xmlns:p="http://schemas.microsoft.com/office/2006/metadata/properties" xmlns:ns2="08c3e16f-88a0-48e7-a088-ebf431f5e9d0" xmlns:ns3="bf887e72-8087-46f0-b811-6284910a14ed" targetNamespace="http://schemas.microsoft.com/office/2006/metadata/properties" ma:root="true" ma:fieldsID="a91f0d2a1972a4bb040b5feaa43c79dc" ns2:_="" ns3:_="">
    <xsd:import namespace="08c3e16f-88a0-48e7-a088-ebf431f5e9d0"/>
    <xsd:import namespace="bf887e72-8087-46f0-b811-6284910a14e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BillingMetadata"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c3e16f-88a0-48e7-a088-ebf431f5e9d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BillingMetadata" ma:index="11" nillable="true" ma:displayName="MediaServiceBillingMetadata" ma:hidden="true" ma:internalName="MediaServiceBilling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b15ae2be-84b4-46ea-95aa-d81e8ea58dc8"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f887e72-8087-46f0-b811-6284910a14e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c46a914c-76a8-4a2a-8d8b-5609ff158f3b}" ma:internalName="TaxCatchAll" ma:showField="CatchAllData" ma:web="bf887e72-8087-46f0-b811-6284910a14e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EED7E56-0054-4C8C-B534-A93FC3A04D63}">
  <ds:schemaRefs>
    <ds:schemaRef ds:uri="http://schemas.microsoft.com/office/2006/metadata/properties"/>
    <ds:schemaRef ds:uri="http://schemas.microsoft.com/office/infopath/2007/PartnerControls"/>
    <ds:schemaRef ds:uri="bf887e72-8087-46f0-b811-6284910a14ed"/>
    <ds:schemaRef ds:uri="08c3e16f-88a0-48e7-a088-ebf431f5e9d0"/>
  </ds:schemaRefs>
</ds:datastoreItem>
</file>

<file path=customXml/itemProps2.xml><?xml version="1.0" encoding="utf-8"?>
<ds:datastoreItem xmlns:ds="http://schemas.openxmlformats.org/officeDocument/2006/customXml" ds:itemID="{E4FA23CC-76DC-41C9-A308-105A566EF88D}">
  <ds:schemaRefs>
    <ds:schemaRef ds:uri="http://schemas.microsoft.com/sharepoint/v3/contenttype/forms"/>
  </ds:schemaRefs>
</ds:datastoreItem>
</file>

<file path=customXml/itemProps3.xml><?xml version="1.0" encoding="utf-8"?>
<ds:datastoreItem xmlns:ds="http://schemas.openxmlformats.org/officeDocument/2006/customXml" ds:itemID="{3BF68EBF-907A-4BE8-9CA8-F1263C7E598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c3e16f-88a0-48e7-a088-ebf431f5e9d0"/>
    <ds:schemaRef ds:uri="bf887e72-8087-46f0-b811-6284910a1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7</vt:i4>
      </vt:variant>
    </vt:vector>
  </HeadingPairs>
  <TitlesOfParts>
    <vt:vector size="15" baseType="lpstr">
      <vt:lpstr>Scenos menai</vt:lpstr>
      <vt:lpstr>Muziejai</vt:lpstr>
      <vt:lpstr>Apskričių bibliotekos</vt:lpstr>
      <vt:lpstr>LAB</vt:lpstr>
      <vt:lpstr>LNB</vt:lpstr>
      <vt:lpstr>ŠMC</vt:lpstr>
      <vt:lpstr>Direkcijos</vt:lpstr>
      <vt:lpstr>KITOS įstaigos</vt:lpstr>
      <vt:lpstr>'Apskričių bibliotekos'!Print_Area</vt:lpstr>
      <vt:lpstr>Direkcijos!Print_Area</vt:lpstr>
      <vt:lpstr>'KITOS įstaigos'!Print_Area</vt:lpstr>
      <vt:lpstr>LAB!Print_Area</vt:lpstr>
      <vt:lpstr>LNB!Print_Area</vt:lpstr>
      <vt:lpstr>Muziejai!Print_Area</vt:lpstr>
      <vt:lpstr>ŠMC!Print_Area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Ieva Macijauskytė</dc:creator>
  <cp:keywords/>
  <dc:description/>
  <cp:lastModifiedBy>Živilė Stankevičienė</cp:lastModifiedBy>
  <cp:revision/>
  <dcterms:created xsi:type="dcterms:W3CDTF">2019-05-23T09:01:06Z</dcterms:created>
  <dcterms:modified xsi:type="dcterms:W3CDTF">2026-01-20T11:45:55Z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0x010100B2B6CFA33A21DE4298CD545877D2382E</vt:lpwstr>
  </property>
  <property fmtid="{D5CDD505-2E9C-101B-9397-08002B2CF9AE}" pid="3" name="MediaServiceImageTags">
    <vt:lpwstr/>
  </property>
</Properties>
</file>